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2115" yWindow="15" windowWidth="11715" windowHeight="9075" activeTab="0"/>
  </bookViews>
  <sheets>
    <sheet name="Introduction &amp; Instructions" sheetId="1" r:id="rId1"/>
    <sheet name="Contact Details" sheetId="2" r:id="rId2"/>
    <sheet name="Service Desk" sheetId="3" r:id="rId3"/>
    <sheet name="Incident Management" sheetId="4" r:id="rId4"/>
    <sheet name="Problem Management" sheetId="5" r:id="rId5"/>
    <sheet name="Configuration Management" sheetId="6" r:id="rId6"/>
    <sheet name="Change Management" sheetId="7" r:id="rId7"/>
    <sheet name="Release Management" sheetId="8" r:id="rId8"/>
  </sheets>
  <definedNames>
    <definedName name="TABLE" localSheetId="5">'Service Desk'!$B$62:$B$62</definedName>
    <definedName name="TABLE_10" localSheetId="5">'Service Desk'!$B$59:$B$59</definedName>
    <definedName name="TABLE_11" localSheetId="5">'Service Desk'!$B$60:$B$60</definedName>
    <definedName name="TABLE_12" localSheetId="5">'Service Desk'!$B$123:$B$123</definedName>
    <definedName name="TABLE_13" localSheetId="5">'Configuration Management'!$B$110:$E$115</definedName>
    <definedName name="TABLE_14" localSheetId="5">'Release Management'!$B$126:$E$127</definedName>
    <definedName name="TABLE_15" localSheetId="5">'Problem Management'!$B$72:$D$80</definedName>
    <definedName name="TABLE_16" localSheetId="5">'Problem Management'!$B$82:$D$88</definedName>
    <definedName name="TABLE_17" localSheetId="5">'Problem Management'!$B$90:$D$94</definedName>
    <definedName name="TABLE_18" localSheetId="5">'Problem Management'!$B$101:$D$105</definedName>
    <definedName name="TABLE_19" localSheetId="5">'Problem Management'!$B$107:$D$116</definedName>
    <definedName name="TABLE_2" localSheetId="5">'Service Desk'!$B$64:$B$64</definedName>
    <definedName name="TABLE_20" localSheetId="5">'Problem Management'!$B$119:$D$124</definedName>
    <definedName name="TABLE_21" localSheetId="5">'Problem Management'!$B$100:$B$100</definedName>
    <definedName name="TABLE_22" localSheetId="5">'Problem Management'!$B$69:$B$69</definedName>
    <definedName name="TABLE_23" localSheetId="5">'Problem Management'!$B$63:$B$63</definedName>
    <definedName name="TABLE_24" localSheetId="5">'Change Management'!$B$59:$D$62</definedName>
    <definedName name="TABLE_25" localSheetId="5">'Change Management'!$B$64:$D$67</definedName>
    <definedName name="TABLE_26" localSheetId="5">'Change Management'!$B$69:$D$77</definedName>
    <definedName name="TABLE_27" localSheetId="5">'Change Management'!$B$79:$D$84</definedName>
    <definedName name="TABLE_28" localSheetId="5">'Change Management'!$B$86:$D$90</definedName>
    <definedName name="TABLE_29" localSheetId="5">'Change Management'!$B$92:$D$96</definedName>
    <definedName name="TABLE_3" localSheetId="5">'Service Desk'!$B$65:$B$65</definedName>
    <definedName name="TABLE_30" localSheetId="5">'Change Management'!$B$98:$D$105</definedName>
    <definedName name="TABLE_31" localSheetId="5">'Change Management'!$B$107:$D$124</definedName>
    <definedName name="TABLE_32" localSheetId="5">'Change Management'!$B$107:$D$124</definedName>
    <definedName name="TABLE_33" localSheetId="5">'Change Management'!$B$126:$D$131</definedName>
    <definedName name="TABLE_4" localSheetId="5">'Service Desk'!$B$66:$B$66</definedName>
    <definedName name="TABLE_5" localSheetId="5">'Service Desk'!$B$67:$B$67</definedName>
    <definedName name="TABLE_6" localSheetId="5">'Service Desk'!$B$68:$B$68</definedName>
    <definedName name="TABLE_7" localSheetId="5">'Service Desk'!$B$69:$B$69</definedName>
    <definedName name="TABLE_8" localSheetId="5">'Service Desk'!$B$71:$B$71</definedName>
    <definedName name="TABLE_9" localSheetId="5">'Service Desk'!$B$72:$B$72</definedName>
  </definedNames>
  <calcPr fullCalcOnLoad="1"/>
</workbook>
</file>

<file path=xl/sharedStrings.xml><?xml version="1.0" encoding="utf-8"?>
<sst xmlns="http://schemas.openxmlformats.org/spreadsheetml/2006/main" count="572" uniqueCount="345">
  <si>
    <r>
      <t xml:space="preserve">45. </t>
    </r>
    <r>
      <rPr>
        <sz val="8"/>
        <rFont val="Arial"/>
        <family val="0"/>
      </rPr>
      <t>Do you check with the customer that they are happy with the services provided?</t>
    </r>
  </si>
  <si>
    <r>
      <t xml:space="preserve">46. </t>
    </r>
    <r>
      <rPr>
        <sz val="8"/>
        <rFont val="Arial"/>
        <family val="0"/>
      </rPr>
      <t>Are you actively monitoring trends in customer satisfaction?</t>
    </r>
  </si>
  <si>
    <r>
      <t xml:space="preserve">47. </t>
    </r>
    <r>
      <rPr>
        <sz val="8"/>
        <rFont val="Arial"/>
        <family val="0"/>
      </rPr>
      <t>Are you feeding customer survey information into the service improvement agenda?</t>
    </r>
  </si>
  <si>
    <r>
      <t xml:space="preserve">48. </t>
    </r>
    <r>
      <rPr>
        <sz val="8"/>
        <rFont val="Arial"/>
        <family val="0"/>
      </rPr>
      <t>Are you monitoring the customer's value perception of the services provided to them?</t>
    </r>
  </si>
  <si>
    <t>Level 1.5 - Management Intent</t>
  </si>
  <si>
    <t>Level 2 - Process Capability</t>
  </si>
  <si>
    <r>
      <t xml:space="preserve">9. </t>
    </r>
    <r>
      <rPr>
        <sz val="8"/>
        <rFont val="Arial"/>
        <family val="0"/>
      </rPr>
      <t>Have the functions of the Service Desk been agreed?</t>
    </r>
  </si>
  <si>
    <t>Level 2.5 - Internal Integration</t>
  </si>
  <si>
    <t>Level 3 - Products</t>
  </si>
  <si>
    <t>Level 3.5 - Quality Control</t>
  </si>
  <si>
    <t>Level 4 - Management Information</t>
  </si>
  <si>
    <t>Level 4.5 - External Integration</t>
  </si>
  <si>
    <t>Level 5 - Customer Interface</t>
  </si>
  <si>
    <t>(Y)es or (N)o</t>
  </si>
  <si>
    <t>M</t>
  </si>
  <si>
    <t>Level 1 - Pre-requisites</t>
  </si>
  <si>
    <t>Name:</t>
  </si>
  <si>
    <t>E-mail:</t>
  </si>
  <si>
    <t>Organisation:</t>
  </si>
  <si>
    <t>Address 1:</t>
  </si>
  <si>
    <t>Address 2:</t>
  </si>
  <si>
    <t>Address 3:</t>
  </si>
  <si>
    <t>Address 4:</t>
  </si>
  <si>
    <t>Postcode:</t>
  </si>
  <si>
    <t>Minimum score to achieve this level: 'Y' for all mandatory ('M') questions + 1 other answer 'Y'</t>
  </si>
  <si>
    <t>Minimum score to achieve this level: 'Y' for all mandatory ('M') questions</t>
  </si>
  <si>
    <t>Minimum score to achieve this level: 'Y' for all mandatory ('M') questions + 2 other answer 'Y'</t>
  </si>
  <si>
    <t>Your Contact Details</t>
  </si>
  <si>
    <t>Type of Organisation:</t>
  </si>
  <si>
    <t>ITIL Service Support Self Assessment: Service Desk</t>
  </si>
  <si>
    <t>If Other please specify:</t>
  </si>
  <si>
    <t>Level 1: Pre-requisites</t>
  </si>
  <si>
    <r>
      <t xml:space="preserve">1. </t>
    </r>
    <r>
      <rPr>
        <sz val="8"/>
        <rFont val="Arial"/>
        <family val="0"/>
      </rPr>
      <t>Are at least some configuration management activities established within the organisation, e.g. registering Configuration Items (CIs)?</t>
    </r>
  </si>
  <si>
    <r>
      <t xml:space="preserve">2. </t>
    </r>
    <r>
      <rPr>
        <sz val="8"/>
        <rFont val="Arial"/>
        <family val="0"/>
      </rPr>
      <t>Have you identified some of the CI attributes, e.g. location, current status, service component relationships?</t>
    </r>
  </si>
  <si>
    <t>Level 1.5: Management Intent</t>
  </si>
  <si>
    <r>
      <t xml:space="preserve">5. </t>
    </r>
    <r>
      <rPr>
        <sz val="8"/>
        <rFont val="Arial"/>
        <family val="0"/>
      </rPr>
      <t>Has the purpose and benefits of configuration management been disseminated within the organisation?</t>
    </r>
  </si>
  <si>
    <r>
      <t xml:space="preserve">6. </t>
    </r>
    <r>
      <rPr>
        <sz val="8"/>
        <rFont val="Arial"/>
        <family val="0"/>
      </rPr>
      <t>Has the scope of configuration management activity been established within the organisation?</t>
    </r>
  </si>
  <si>
    <t>Level 2: Process Capability</t>
  </si>
  <si>
    <t>Level 2.5: Internal Integration</t>
  </si>
  <si>
    <t>Level 3: Products</t>
  </si>
  <si>
    <t>Level 3.5: Quality Control</t>
  </si>
  <si>
    <t>Level 4: Management Information</t>
  </si>
  <si>
    <t>Level 4.5: External Integration</t>
  </si>
  <si>
    <t>Level 5: Customer Interface</t>
  </si>
  <si>
    <t>ITIL Service Support Self Assessment: Configuration Management</t>
  </si>
  <si>
    <r>
      <t xml:space="preserve">5. </t>
    </r>
    <r>
      <rPr>
        <sz val="8"/>
        <rFont val="Arial"/>
        <family val="0"/>
      </rPr>
      <t>Has the purpose and benefits of release management been disseminated within the organisation?</t>
    </r>
  </si>
  <si>
    <r>
      <t xml:space="preserve">6. </t>
    </r>
    <r>
      <rPr>
        <sz val="8"/>
        <rFont val="Arial"/>
        <family val="0"/>
      </rPr>
      <t>Has the scope of release management activity been established within the organisation?</t>
    </r>
  </si>
  <si>
    <r>
      <t xml:space="preserve">41. </t>
    </r>
    <r>
      <rPr>
        <sz val="8"/>
        <rFont val="Arial"/>
        <family val="0"/>
      </rPr>
      <t>Do you check with the customer if the activities performed by Release Management adequately support the business needs?</t>
    </r>
  </si>
  <si>
    <r>
      <t xml:space="preserve">42. </t>
    </r>
    <r>
      <rPr>
        <sz val="8"/>
        <rFont val="Arial"/>
        <family val="0"/>
      </rPr>
      <t>Do you check with the customer that they are happy with the services provided?</t>
    </r>
  </si>
  <si>
    <r>
      <t xml:space="preserve">43. </t>
    </r>
    <r>
      <rPr>
        <sz val="8"/>
        <rFont val="Arial"/>
        <family val="0"/>
      </rPr>
      <t>Are you actively monitoring trends in customer satisfaction?</t>
    </r>
  </si>
  <si>
    <r>
      <t xml:space="preserve">44. </t>
    </r>
    <r>
      <rPr>
        <sz val="8"/>
        <rFont val="Arial"/>
        <family val="0"/>
      </rPr>
      <t>Are you feeding customer survey information into the service improvement agenda?</t>
    </r>
  </si>
  <si>
    <r>
      <t xml:space="preserve">45. </t>
    </r>
    <r>
      <rPr>
        <sz val="8"/>
        <rFont val="Arial"/>
        <family val="0"/>
      </rPr>
      <t>Are you monitoring the customers value perception of the services provided to them?</t>
    </r>
  </si>
  <si>
    <t>ITIL Service Support Self Assessment: Release Management</t>
  </si>
  <si>
    <r>
      <t xml:space="preserve">1. </t>
    </r>
    <r>
      <rPr>
        <sz val="8"/>
        <rFont val="Arial"/>
        <family val="0"/>
      </rPr>
      <t>Are at least some problem management activities established in the organisation, e.g. problem determination, problem analysis, problem resolution?</t>
    </r>
  </si>
  <si>
    <r>
      <t xml:space="preserve">2. </t>
    </r>
    <r>
      <rPr>
        <sz val="8"/>
        <rFont val="Arial"/>
        <family val="0"/>
      </rPr>
      <t>Are problem management activities assigned to specific individuals or functional areas?</t>
    </r>
  </si>
  <si>
    <r>
      <t xml:space="preserve">5. </t>
    </r>
    <r>
      <rPr>
        <sz val="8"/>
        <rFont val="Arial"/>
        <family val="0"/>
      </rPr>
      <t>Has the purpose and benefits of problem management been disseminated within the organisation?</t>
    </r>
  </si>
  <si>
    <r>
      <t xml:space="preserve">6. </t>
    </r>
    <r>
      <rPr>
        <sz val="8"/>
        <rFont val="Arial"/>
        <family val="0"/>
      </rPr>
      <t>Does the organisation have procedures for the registration of problems and their resolution?</t>
    </r>
  </si>
  <si>
    <r>
      <t>42.</t>
    </r>
    <r>
      <rPr>
        <sz val="8"/>
        <rFont val="Arial"/>
        <family val="0"/>
      </rPr>
      <t xml:space="preserve"> Do you check with the customer that the activities performed by Problem Management adequately support their business needs?</t>
    </r>
  </si>
  <si>
    <r>
      <t xml:space="preserve">43. </t>
    </r>
    <r>
      <rPr>
        <sz val="8"/>
        <rFont val="Arial"/>
        <family val="0"/>
      </rPr>
      <t>Do you check with the customer that they are happy with the services provided?</t>
    </r>
  </si>
  <si>
    <r>
      <t xml:space="preserve">44. </t>
    </r>
    <r>
      <rPr>
        <sz val="8"/>
        <rFont val="Arial"/>
        <family val="0"/>
      </rPr>
      <t>Are you actively monitoring trends in customer satisfaction?</t>
    </r>
  </si>
  <si>
    <r>
      <t xml:space="preserve">45. </t>
    </r>
    <r>
      <rPr>
        <sz val="8"/>
        <rFont val="Arial"/>
        <family val="0"/>
      </rPr>
      <t>Are you feeding customer survey information into the service improvement agenda?</t>
    </r>
  </si>
  <si>
    <r>
      <t>46.</t>
    </r>
    <r>
      <rPr>
        <sz val="8"/>
        <rFont val="Arial"/>
        <family val="0"/>
      </rPr>
      <t xml:space="preserve"> Are you monitoring the customer's value perception of the services provided to them?</t>
    </r>
  </si>
  <si>
    <t>ITIL Service Support Self Assessment: Problem Management</t>
  </si>
  <si>
    <r>
      <t>3.</t>
    </r>
    <r>
      <rPr>
        <sz val="8"/>
        <rFont val="Arial"/>
        <family val="0"/>
      </rPr>
      <t xml:space="preserve"> Is there a procedure for raising and issuing requests for change?</t>
    </r>
  </si>
  <si>
    <r>
      <t xml:space="preserve">5. </t>
    </r>
    <r>
      <rPr>
        <sz val="8"/>
        <rFont val="Arial"/>
        <family val="0"/>
      </rPr>
      <t>Has the scope of change management activity been established within the organisation?</t>
    </r>
  </si>
  <si>
    <r>
      <t xml:space="preserve">29. </t>
    </r>
    <r>
      <rPr>
        <sz val="8"/>
        <rFont val="Arial"/>
        <family val="0"/>
      </rPr>
      <t>Does Change Management provide pertinent information concerning the change schedule?</t>
    </r>
  </si>
  <si>
    <r>
      <t xml:space="preserve">6. </t>
    </r>
    <r>
      <rPr>
        <sz val="8"/>
        <rFont val="Arial"/>
        <family val="0"/>
      </rPr>
      <t>Does the organisation have standards or other quality criteria for the raising and registering of changes?</t>
    </r>
  </si>
  <si>
    <r>
      <t xml:space="preserve">7. </t>
    </r>
    <r>
      <rPr>
        <sz val="8"/>
        <rFont val="Arial"/>
        <family val="0"/>
      </rPr>
      <t>Have responsibilities for various change management activities been assigned?</t>
    </r>
  </si>
  <si>
    <r>
      <t xml:space="preserve">8. </t>
    </r>
    <r>
      <rPr>
        <sz val="8"/>
        <rFont val="Arial"/>
        <family val="0"/>
      </rPr>
      <t>Are the procedures for initiating change always adhered to?</t>
    </r>
  </si>
  <si>
    <r>
      <t>9.</t>
    </r>
    <r>
      <rPr>
        <sz val="8"/>
        <rFont val="Arial"/>
        <family val="0"/>
      </rPr>
      <t xml:space="preserve"> Is there a procedure for approving, verifying and scheduling changes?</t>
    </r>
  </si>
  <si>
    <r>
      <t xml:space="preserve">10. </t>
    </r>
    <r>
      <rPr>
        <sz val="8"/>
        <rFont val="Arial"/>
        <family val="0"/>
      </rPr>
      <t>Are the business and technical impacts of changes always assessed?</t>
    </r>
  </si>
  <si>
    <r>
      <t xml:space="preserve">11. </t>
    </r>
    <r>
      <rPr>
        <sz val="8"/>
        <rFont val="Arial"/>
        <family val="0"/>
      </rPr>
      <t>Is change progress monitored adequately by Change Management?</t>
    </r>
  </si>
  <si>
    <r>
      <t xml:space="preserve">12. </t>
    </r>
    <r>
      <rPr>
        <sz val="8"/>
        <rFont val="Arial"/>
        <family val="0"/>
      </rPr>
      <t>Is the successful implementation of a change confirmed by Change Management?</t>
    </r>
  </si>
  <si>
    <r>
      <t xml:space="preserve">13. </t>
    </r>
    <r>
      <rPr>
        <sz val="8"/>
        <rFont val="Arial"/>
        <family val="0"/>
      </rPr>
      <t>Is there a procedure for the review of all changes?</t>
    </r>
  </si>
  <si>
    <r>
      <t xml:space="preserve">14. </t>
    </r>
    <r>
      <rPr>
        <sz val="8"/>
        <rFont val="Arial"/>
        <family val="0"/>
      </rPr>
      <t>Are adequate change management reports produced?</t>
    </r>
  </si>
  <si>
    <r>
      <t xml:space="preserve">16. </t>
    </r>
    <r>
      <rPr>
        <sz val="8"/>
        <rFont val="Arial"/>
        <family val="0"/>
      </rPr>
      <t>Are changes planned and prioritised, centrally or by common agreement?</t>
    </r>
  </si>
  <si>
    <r>
      <t>17.</t>
    </r>
    <r>
      <rPr>
        <sz val="8"/>
        <rFont val="Arial"/>
        <family val="0"/>
      </rPr>
      <t xml:space="preserve"> Are change records maintained to reflect the progress of changes?</t>
    </r>
  </si>
  <si>
    <r>
      <t xml:space="preserve">18. </t>
    </r>
    <r>
      <rPr>
        <sz val="8"/>
        <rFont val="Arial"/>
        <family val="0"/>
      </rPr>
      <t>Are the reasons for change failure explicitly recorded and evaluated?</t>
    </r>
  </si>
  <si>
    <r>
      <t xml:space="preserve">20. </t>
    </r>
    <r>
      <rPr>
        <sz val="8"/>
        <rFont val="Arial"/>
        <family val="0"/>
      </rPr>
      <t>Are formal change records maintained?</t>
    </r>
  </si>
  <si>
    <r>
      <t>21.</t>
    </r>
    <r>
      <rPr>
        <sz val="8"/>
        <rFont val="Arial"/>
        <family val="0"/>
      </rPr>
      <t xml:space="preserve"> Is a change schedule of approved changes routinely issued?</t>
    </r>
  </si>
  <si>
    <r>
      <t xml:space="preserve">22. </t>
    </r>
    <r>
      <rPr>
        <sz val="8"/>
        <rFont val="Arial"/>
        <family val="0"/>
      </rPr>
      <t>Are standard reports on changes produced on a regular basis?</t>
    </r>
  </si>
  <si>
    <r>
      <t xml:space="preserve">23. </t>
    </r>
    <r>
      <rPr>
        <sz val="8"/>
        <rFont val="Arial"/>
        <family val="0"/>
      </rPr>
      <t>Are there established standards for documenting changes?</t>
    </r>
  </si>
  <si>
    <r>
      <t xml:space="preserve">24. </t>
    </r>
    <r>
      <rPr>
        <sz val="8"/>
        <rFont val="Arial"/>
        <family val="0"/>
      </rPr>
      <t>Are there standards and other quality criteria for the documentation of change made explicit and applied?</t>
    </r>
  </si>
  <si>
    <r>
      <t xml:space="preserve">25. </t>
    </r>
    <r>
      <rPr>
        <sz val="8"/>
        <rFont val="Arial"/>
        <family val="0"/>
      </rPr>
      <t>Are the personnel responsible for change management activities suitably trained?</t>
    </r>
  </si>
  <si>
    <r>
      <t xml:space="preserve">26. </t>
    </r>
    <r>
      <rPr>
        <sz val="8"/>
        <rFont val="Arial"/>
        <family val="0"/>
      </rPr>
      <t>Does the organisation set and review either targets or objectives for Change Management?</t>
    </r>
  </si>
  <si>
    <r>
      <t xml:space="preserve">27. </t>
    </r>
    <r>
      <rPr>
        <sz val="8"/>
        <rFont val="Arial"/>
        <family val="0"/>
      </rPr>
      <t>Does the organisation use any tools to support the change management process?</t>
    </r>
  </si>
  <si>
    <r>
      <t xml:space="preserve">31. </t>
    </r>
    <r>
      <rPr>
        <sz val="8"/>
        <rFont val="Arial"/>
        <family val="0"/>
      </rPr>
      <t>Does Change Management provide pertinent information concerning number of successful and failed changes?</t>
    </r>
  </si>
  <si>
    <r>
      <t xml:space="preserve">34. </t>
    </r>
    <r>
      <rPr>
        <sz val="8"/>
        <rFont val="Arial"/>
        <family val="0"/>
      </rPr>
      <t>Does Change Management provide pertinent information concerning number of problem record initiated changes?</t>
    </r>
  </si>
  <si>
    <r>
      <t>35.</t>
    </r>
    <r>
      <rPr>
        <sz val="8"/>
        <rFont val="Arial"/>
        <family val="0"/>
      </rPr>
      <t xml:space="preserve"> Do you hold regular meetings with interested parties in which Change Management matters are discussed?</t>
    </r>
  </si>
  <si>
    <r>
      <t xml:space="preserve">52. </t>
    </r>
    <r>
      <rPr>
        <sz val="8"/>
        <rFont val="Arial"/>
        <family val="0"/>
      </rPr>
      <t>Do you check with the customer if the activities performed by Change Management adequately support their business needs?</t>
    </r>
  </si>
  <si>
    <r>
      <t xml:space="preserve">53. </t>
    </r>
    <r>
      <rPr>
        <sz val="8"/>
        <rFont val="Arial"/>
        <family val="0"/>
      </rPr>
      <t>Do you check with the customer that they are happy with the services provided?</t>
    </r>
  </si>
  <si>
    <r>
      <t xml:space="preserve">54. </t>
    </r>
    <r>
      <rPr>
        <sz val="8"/>
        <rFont val="Arial"/>
        <family val="0"/>
      </rPr>
      <t>Are you actively monitoring trends in customer satisfaction?</t>
    </r>
  </si>
  <si>
    <r>
      <t xml:space="preserve">55. </t>
    </r>
    <r>
      <rPr>
        <sz val="8"/>
        <rFont val="Arial"/>
        <family val="0"/>
      </rPr>
      <t>Are you feeding customer survey information into the service improvement agenda?</t>
    </r>
  </si>
  <si>
    <r>
      <t xml:space="preserve">56. </t>
    </r>
    <r>
      <rPr>
        <sz val="8"/>
        <rFont val="Arial"/>
        <family val="0"/>
      </rPr>
      <t>Are you monitoring the customers value perception of the services provided to them?</t>
    </r>
  </si>
  <si>
    <t>ITIL Service Support Self Assessment: Change Management</t>
  </si>
  <si>
    <r>
      <t>1.</t>
    </r>
    <r>
      <rPr>
        <sz val="8"/>
        <rFont val="Arial"/>
        <family val="0"/>
      </rPr>
      <t xml:space="preserve"> Does a Service Desk exist which manages, co-ordinates and resolves incidents reported by customers?</t>
    </r>
  </si>
  <si>
    <r>
      <t>2.</t>
    </r>
    <r>
      <rPr>
        <sz val="8"/>
        <rFont val="Arial"/>
        <family val="0"/>
      </rPr>
      <t xml:space="preserve"> Is the Service Desk the recognised point of contact for all customer/user queries?</t>
    </r>
  </si>
  <si>
    <r>
      <t>3.</t>
    </r>
    <r>
      <rPr>
        <sz val="8"/>
        <rFont val="Arial"/>
        <family val="0"/>
      </rPr>
      <t xml:space="preserve"> Does the Service Desk provide information to customers regarding planned changes?</t>
    </r>
  </si>
  <si>
    <r>
      <t xml:space="preserve">4. </t>
    </r>
    <r>
      <rPr>
        <sz val="8"/>
        <rFont val="Arial"/>
        <family val="2"/>
      </rPr>
      <t>Is the business need for a Service Desk clearly identified and understood?</t>
    </r>
  </si>
  <si>
    <r>
      <t>5.</t>
    </r>
    <r>
      <rPr>
        <sz val="8"/>
        <rFont val="Arial"/>
        <family val="0"/>
      </rPr>
      <t xml:space="preserve"> Is there sufficient management commitment, budget provision and resource available for the effective operation of the Service Desk?</t>
    </r>
  </si>
  <si>
    <r>
      <t>6.</t>
    </r>
    <r>
      <rPr>
        <sz val="8"/>
        <rFont val="Arial"/>
        <family val="0"/>
      </rPr>
      <t xml:space="preserve"> Is the Service Desk perceived as a strategic function by Senior Managers? </t>
    </r>
  </si>
  <si>
    <r>
      <t xml:space="preserve">7. </t>
    </r>
    <r>
      <rPr>
        <sz val="8"/>
        <rFont val="Arial"/>
        <family val="0"/>
      </rPr>
      <t>Has the purpose and benefits of the Service Desk been disseminated within the organisation?</t>
    </r>
  </si>
  <si>
    <r>
      <t xml:space="preserve">8. </t>
    </r>
    <r>
      <rPr>
        <sz val="8"/>
        <rFont val="Arial"/>
        <family val="0"/>
      </rPr>
      <t>Has an education and/or training programme been conducted for customers and users in the use of the Service Desk and its benefits</t>
    </r>
  </si>
  <si>
    <r>
      <t>10.</t>
    </r>
    <r>
      <rPr>
        <sz val="8"/>
        <rFont val="Arial"/>
        <family val="0"/>
      </rPr>
      <t xml:space="preserve"> Do Service Desk operators have a procedure or strategy for obtaining the required information from customers whilst call handling?</t>
    </r>
  </si>
  <si>
    <r>
      <t>11.</t>
    </r>
    <r>
      <rPr>
        <sz val="8"/>
        <rFont val="Arial"/>
        <family val="0"/>
      </rPr>
      <t xml:space="preserve"> Does the Service Desk provide the customer/user with information on service availability, an incident number or reference for use in follow-up communications, and progress updates on any request being managed by the service team?</t>
    </r>
  </si>
  <si>
    <r>
      <t xml:space="preserve">12. </t>
    </r>
    <r>
      <rPr>
        <sz val="8"/>
        <rFont val="Arial"/>
        <family val="0"/>
      </rPr>
      <t>Does the Service Desk make an initial assessment of all requests received, attempting to resolve appropriate requests or referring them to someone who can, based on agreed service levels?</t>
    </r>
  </si>
  <si>
    <r>
      <t xml:space="preserve">42. </t>
    </r>
    <r>
      <rPr>
        <sz val="8"/>
        <rFont val="Arial"/>
        <family val="0"/>
      </rPr>
      <t xml:space="preserve">Does Release Management exchange information with </t>
    </r>
    <r>
      <rPr>
        <i/>
        <sz val="8"/>
        <rFont val="Arial"/>
        <family val="2"/>
      </rPr>
      <t>Configuration Management</t>
    </r>
    <r>
      <rPr>
        <sz val="8"/>
        <rFont val="Arial"/>
        <family val="0"/>
      </rPr>
      <t xml:space="preserve"> relating actual software and hardware components and inter-relationships, identifying any changes / additions.</t>
    </r>
  </si>
  <si>
    <r>
      <t>43.</t>
    </r>
    <r>
      <rPr>
        <sz val="8"/>
        <rFont val="Arial"/>
        <family val="0"/>
      </rPr>
      <t xml:space="preserve"> Does Release Management exchange information with </t>
    </r>
    <r>
      <rPr>
        <i/>
        <sz val="8"/>
        <rFont val="Arial"/>
        <family val="2"/>
      </rPr>
      <t>Change Management</t>
    </r>
    <r>
      <rPr>
        <sz val="8"/>
        <rFont val="Arial"/>
        <family val="0"/>
      </rPr>
      <t xml:space="preserve"> concerning change records for any new / changed CIs?</t>
    </r>
  </si>
  <si>
    <r>
      <t xml:space="preserve">44. </t>
    </r>
    <r>
      <rPr>
        <sz val="8"/>
        <rFont val="Arial"/>
        <family val="0"/>
      </rPr>
      <t xml:space="preserve">Does Release Management exchange information with </t>
    </r>
    <r>
      <rPr>
        <i/>
        <sz val="8"/>
        <rFont val="Arial"/>
        <family val="2"/>
      </rPr>
      <t>Capacity Management</t>
    </r>
    <r>
      <rPr>
        <sz val="8"/>
        <rFont val="Arial"/>
        <family val="0"/>
      </rPr>
      <t xml:space="preserve"> for verification and possible amendment of space requirements on software library datasets / files.</t>
    </r>
  </si>
  <si>
    <r>
      <t xml:space="preserve">45. </t>
    </r>
    <r>
      <rPr>
        <sz val="8"/>
        <rFont val="Arial"/>
        <family val="0"/>
      </rPr>
      <t xml:space="preserve">Does Release Management exchange information with </t>
    </r>
    <r>
      <rPr>
        <i/>
        <sz val="8"/>
        <rFont val="Arial"/>
        <family val="2"/>
      </rPr>
      <t>Problem Management</t>
    </r>
    <r>
      <rPr>
        <sz val="8"/>
        <rFont val="Arial"/>
        <family val="0"/>
      </rPr>
      <t xml:space="preserve"> for any known errors recorded against CIs?</t>
    </r>
  </si>
  <si>
    <r>
      <t xml:space="preserve">46. </t>
    </r>
    <r>
      <rPr>
        <sz val="8"/>
        <rFont val="Arial"/>
        <family val="0"/>
      </rPr>
      <t xml:space="preserve">Does Release Management exchange information with </t>
    </r>
    <r>
      <rPr>
        <i/>
        <sz val="8"/>
        <rFont val="Arial"/>
        <family val="2"/>
      </rPr>
      <t>Availability Management</t>
    </r>
    <r>
      <rPr>
        <sz val="8"/>
        <rFont val="Arial"/>
        <family val="0"/>
      </rPr>
      <t xml:space="preserve"> to discuss any required outage to facilitate CI distribution?</t>
    </r>
  </si>
  <si>
    <r>
      <t xml:space="preserve">47. </t>
    </r>
    <r>
      <rPr>
        <sz val="8"/>
        <rFont val="Arial"/>
        <family val="0"/>
      </rPr>
      <t xml:space="preserve">Does Release Management exchange information with the </t>
    </r>
    <r>
      <rPr>
        <i/>
        <sz val="8"/>
        <rFont val="Arial"/>
        <family val="2"/>
      </rPr>
      <t>Service Desk</t>
    </r>
    <r>
      <rPr>
        <sz val="8"/>
        <rFont val="Arial"/>
        <family val="0"/>
      </rPr>
      <t xml:space="preserve"> regarding potential inclusion of advice via user bulletins etc?</t>
    </r>
  </si>
  <si>
    <r>
      <t xml:space="preserve">48. </t>
    </r>
    <r>
      <rPr>
        <sz val="8"/>
        <rFont val="Arial"/>
        <family val="0"/>
      </rPr>
      <t xml:space="preserve">Does Release Management exchange information with </t>
    </r>
    <r>
      <rPr>
        <i/>
        <sz val="8"/>
        <rFont val="Arial"/>
        <family val="2"/>
      </rPr>
      <t>Cost Management</t>
    </r>
    <r>
      <rPr>
        <sz val="8"/>
        <rFont val="Arial"/>
        <family val="0"/>
      </rPr>
      <t xml:space="preserve"> for any associated costing / charging implications, e.g. from revised license distribution?</t>
    </r>
  </si>
  <si>
    <r>
      <t>13.</t>
    </r>
    <r>
      <rPr>
        <sz val="8"/>
        <rFont val="Arial"/>
        <family val="0"/>
      </rPr>
      <t xml:space="preserve"> Does the Service Desk communicate planned and short-term changes of service levels to customers?</t>
    </r>
  </si>
  <si>
    <r>
      <t xml:space="preserve">14. </t>
    </r>
    <r>
      <rPr>
        <sz val="8"/>
        <rFont val="Arial"/>
        <family val="0"/>
      </rPr>
      <t>Does the Service Desk provide a status update to the customer on the closure of incidents?</t>
    </r>
  </si>
  <si>
    <r>
      <t xml:space="preserve">15. </t>
    </r>
    <r>
      <rPr>
        <sz val="8"/>
        <rFont val="Arial"/>
        <family val="0"/>
      </rPr>
      <t>Does the Service Desk provide management information and make recommendations for service improvement?</t>
    </r>
  </si>
  <si>
    <r>
      <t xml:space="preserve">16. </t>
    </r>
    <r>
      <rPr>
        <sz val="8"/>
        <rFont val="Arial"/>
        <family val="2"/>
      </rPr>
      <t>Has a study of the workload mix been conducted to determine the required staff levels, skill type and the associated costs of the Service Desk?</t>
    </r>
    <r>
      <rPr>
        <b/>
        <sz val="8"/>
        <rFont val="Arial"/>
        <family val="0"/>
      </rPr>
      <t xml:space="preserve"> </t>
    </r>
  </si>
  <si>
    <r>
      <t xml:space="preserve">17. </t>
    </r>
    <r>
      <rPr>
        <sz val="8"/>
        <rFont val="Arial"/>
        <family val="0"/>
      </rPr>
      <t xml:space="preserve">Are customer satisfaction surveys carried out by the Service Desk? </t>
    </r>
  </si>
  <si>
    <r>
      <t xml:space="preserve">18. </t>
    </r>
    <r>
      <rPr>
        <sz val="8"/>
        <rFont val="Arial"/>
        <family val="0"/>
      </rPr>
      <t xml:space="preserve">Is the Service Desk notified of new  services or changes to existing services? </t>
    </r>
  </si>
  <si>
    <t>Minimum score to achieve this level: 'Y' for all mandatory ('M') questions + 2 other answers 'Y'</t>
  </si>
  <si>
    <r>
      <t xml:space="preserve">19. </t>
    </r>
    <r>
      <rPr>
        <sz val="8"/>
        <rFont val="Arial"/>
        <family val="0"/>
      </rPr>
      <t xml:space="preserve">Does the Service Desk provide a single point of contact for all customer queries? </t>
    </r>
  </si>
  <si>
    <r>
      <t xml:space="preserve">20. </t>
    </r>
    <r>
      <rPr>
        <sz val="8"/>
        <rFont val="Arial"/>
        <family val="0"/>
      </rPr>
      <t>Does the Service Desk have access to a library of all product, hardware and software documentation and reference material used by customer / users?</t>
    </r>
  </si>
  <si>
    <r>
      <t xml:space="preserve">21. </t>
    </r>
    <r>
      <rPr>
        <sz val="8"/>
        <rFont val="Arial"/>
        <family val="0"/>
      </rPr>
      <t>Are major incidents/problems/changes from the previous week reviewed with customers?</t>
    </r>
  </si>
  <si>
    <r>
      <t xml:space="preserve">22. </t>
    </r>
    <r>
      <rPr>
        <sz val="8"/>
        <rFont val="Arial"/>
        <family val="2"/>
      </rPr>
      <t xml:space="preserve">Does a customer list exist and is it used to monitor customer satisfaction levels? </t>
    </r>
  </si>
  <si>
    <r>
      <t xml:space="preserve">23. </t>
    </r>
    <r>
      <rPr>
        <sz val="8"/>
        <rFont val="Arial"/>
        <family val="0"/>
      </rPr>
      <t>Are second-line support staff involved in the Service Desk, either on a full time or a rotational basis?</t>
    </r>
  </si>
  <si>
    <r>
      <t xml:space="preserve">24. </t>
    </r>
    <r>
      <rPr>
        <sz val="8"/>
        <rFont val="Arial"/>
        <family val="0"/>
      </rPr>
      <t>Is a single source of customer / user and supplier details maintained?</t>
    </r>
  </si>
  <si>
    <r>
      <t xml:space="preserve">25. </t>
    </r>
    <r>
      <rPr>
        <sz val="8"/>
        <rFont val="Arial"/>
        <family val="0"/>
      </rPr>
      <t>Are standard pro-forma's available for capturing customer / user details and identification?</t>
    </r>
  </si>
  <si>
    <r>
      <t xml:space="preserve">26. </t>
    </r>
    <r>
      <rPr>
        <sz val="8"/>
        <rFont val="Arial"/>
        <family val="0"/>
      </rPr>
      <t>Are the services offered  by the Service Desk clearly defined for customers and other parties?</t>
    </r>
  </si>
  <si>
    <r>
      <t xml:space="preserve">27. </t>
    </r>
    <r>
      <rPr>
        <sz val="8"/>
        <rFont val="Arial"/>
        <family val="0"/>
      </rPr>
      <t xml:space="preserve">Are reports regularly produced for all the teams contributing to the service provision process, concerning types of customer contacts?  </t>
    </r>
  </si>
  <si>
    <r>
      <t xml:space="preserve">28. </t>
    </r>
    <r>
      <rPr>
        <sz val="8"/>
        <rFont val="Arial"/>
        <family val="0"/>
      </rPr>
      <t>Is a workload analysis produced to help determine staffing levels?</t>
    </r>
  </si>
  <si>
    <r>
      <t xml:space="preserve">29. </t>
    </r>
    <r>
      <rPr>
        <sz val="8"/>
        <rFont val="Arial"/>
        <family val="0"/>
      </rPr>
      <t>Are weekly management reviews held to highlight service availability, customer satisfaction and major incident areas?</t>
    </r>
  </si>
  <si>
    <r>
      <t xml:space="preserve">30. </t>
    </r>
    <r>
      <rPr>
        <sz val="8"/>
        <rFont val="Arial"/>
        <family val="0"/>
      </rPr>
      <t xml:space="preserve">Do management review Service Desk’s recommendations for service improvements? </t>
    </r>
  </si>
  <si>
    <r>
      <t xml:space="preserve">31. </t>
    </r>
    <r>
      <rPr>
        <sz val="8"/>
        <rFont val="Arial"/>
        <family val="0"/>
      </rPr>
      <t>Are the standards and other quality criteria applicable for the registration of incidents and for call handling made clear to Service Desk operators?</t>
    </r>
  </si>
  <si>
    <r>
      <t xml:space="preserve">35. </t>
    </r>
    <r>
      <rPr>
        <sz val="8"/>
        <rFont val="Arial"/>
        <family val="0"/>
      </rPr>
      <t>Are there suitable tools in use to support the Service Desk function?</t>
    </r>
  </si>
  <si>
    <r>
      <t>32.</t>
    </r>
    <r>
      <rPr>
        <sz val="8"/>
        <rFont val="Arial"/>
        <family val="0"/>
      </rPr>
      <t xml:space="preserve"> Are Service Level Agreements available and understood by Service Desk operators</t>
    </r>
  </si>
  <si>
    <r>
      <t xml:space="preserve">33. </t>
    </r>
    <r>
      <rPr>
        <sz val="8"/>
        <rFont val="Arial"/>
        <family val="0"/>
      </rPr>
      <t>Are the personnel responsible for Service Desk activities suitably trained?</t>
    </r>
  </si>
  <si>
    <r>
      <t xml:space="preserve">34. </t>
    </r>
    <r>
      <rPr>
        <sz val="8"/>
        <rFont val="Arial"/>
        <family val="0"/>
      </rPr>
      <t>Does the organisation set and review either targets or objectives for the Service Desk?</t>
    </r>
  </si>
  <si>
    <r>
      <t xml:space="preserve">37. </t>
    </r>
    <r>
      <rPr>
        <sz val="8"/>
        <rFont val="Arial"/>
        <family val="0"/>
      </rPr>
      <t>Do you provide management with information concerning operational performance of the Service Desk?</t>
    </r>
  </si>
  <si>
    <r>
      <t xml:space="preserve">7. </t>
    </r>
    <r>
      <rPr>
        <sz val="8"/>
        <rFont val="Arial"/>
        <family val="0"/>
      </rPr>
      <t>Have sufficient resources and time been made available for building, testing and implementing releases?</t>
    </r>
  </si>
  <si>
    <r>
      <t xml:space="preserve">8. </t>
    </r>
    <r>
      <rPr>
        <sz val="8"/>
        <rFont val="Arial"/>
        <family val="0"/>
      </rPr>
      <t>Have roles and responsibilities for various release management activities been assigned between operational groups and development teams?</t>
    </r>
  </si>
  <si>
    <r>
      <t xml:space="preserve">9. </t>
    </r>
    <r>
      <rPr>
        <sz val="8"/>
        <rFont val="Arial"/>
        <family val="0"/>
      </rPr>
      <t>Are there operational procedures for defining, designing, building and rolling out a release to the organisation?</t>
    </r>
  </si>
  <si>
    <r>
      <t xml:space="preserve">10. </t>
    </r>
    <r>
      <rPr>
        <sz val="8"/>
        <rFont val="Arial"/>
        <family val="0"/>
      </rPr>
      <t>Are there formal procedures for purchasing, installing, moving and controlling software and hardware associated with a particular release?</t>
    </r>
  </si>
  <si>
    <r>
      <t xml:space="preserve">11. </t>
    </r>
    <r>
      <rPr>
        <sz val="8"/>
        <rFont val="Arial"/>
        <family val="0"/>
      </rPr>
      <t>Are there formal procedures available for release acceptance testing ?</t>
    </r>
  </si>
  <si>
    <r>
      <t xml:space="preserve">12. </t>
    </r>
    <r>
      <rPr>
        <sz val="8"/>
        <rFont val="Arial"/>
        <family val="0"/>
      </rPr>
      <t>Are explicit guidelines available on how to manage release configurations and changes to them?</t>
    </r>
  </si>
  <si>
    <r>
      <t xml:space="preserve">13. </t>
    </r>
    <r>
      <rPr>
        <sz val="8"/>
        <rFont val="Arial"/>
        <family val="0"/>
      </rPr>
      <t>Are Releases subject to Change Management?</t>
    </r>
  </si>
  <si>
    <r>
      <t xml:space="preserve">14. </t>
    </r>
    <r>
      <rPr>
        <sz val="8"/>
        <rFont val="Arial"/>
        <family val="0"/>
      </rPr>
      <t>Are there operational procedures for software release and distribution?</t>
    </r>
  </si>
  <si>
    <r>
      <t xml:space="preserve">15. </t>
    </r>
    <r>
      <rPr>
        <sz val="8"/>
        <rFont val="Arial"/>
        <family val="0"/>
      </rPr>
      <t>Are there procedures available to ensure that distributed software has arrived as expected at remote locations?</t>
    </r>
  </si>
  <si>
    <r>
      <t xml:space="preserve">16. </t>
    </r>
    <r>
      <rPr>
        <sz val="8"/>
        <rFont val="Arial"/>
        <family val="0"/>
      </rPr>
      <t>Is the CMDB updated to reflect the contents of new or changed releases?</t>
    </r>
  </si>
  <si>
    <r>
      <t xml:space="preserve">19. </t>
    </r>
    <r>
      <rPr>
        <sz val="8"/>
        <rFont val="Arial"/>
        <family val="0"/>
      </rPr>
      <t>Is license information recorded against software CI records and is this checked during the software distribution process (if appropriate)?</t>
    </r>
  </si>
  <si>
    <r>
      <t xml:space="preserve">17. </t>
    </r>
    <r>
      <rPr>
        <sz val="8"/>
        <rFont val="Arial"/>
        <family val="0"/>
      </rPr>
      <t xml:space="preserve">Are all CI's within a release traceable, secure and do procedures ensure that only correct , authorised and tested versions are installed? </t>
    </r>
  </si>
  <si>
    <r>
      <t xml:space="preserve">18. </t>
    </r>
    <r>
      <rPr>
        <sz val="8"/>
        <rFont val="Arial"/>
        <family val="0"/>
      </rPr>
      <t>Are CI records for a release kept in alignment with physical CI movements for the release?</t>
    </r>
  </si>
  <si>
    <r>
      <t xml:space="preserve">20. </t>
    </r>
    <r>
      <rPr>
        <sz val="8"/>
        <rFont val="Arial"/>
        <family val="0"/>
      </rPr>
      <t>Is the exact content and roll-out of releases agreed with Change Management?</t>
    </r>
  </si>
  <si>
    <r>
      <t xml:space="preserve">21. </t>
    </r>
    <r>
      <rPr>
        <sz val="8"/>
        <rFont val="Arial"/>
        <family val="0"/>
      </rPr>
      <t xml:space="preserve">Are master copies of all software in a release secured in the Definitive Software Library (DSL) and the configuration management database updated?  </t>
    </r>
  </si>
  <si>
    <r>
      <t>22.</t>
    </r>
    <r>
      <rPr>
        <sz val="8"/>
        <rFont val="Arial"/>
        <family val="0"/>
      </rPr>
      <t xml:space="preserve"> Are there release naming and numbering conventions?</t>
    </r>
  </si>
  <si>
    <r>
      <t xml:space="preserve">23. </t>
    </r>
    <r>
      <rPr>
        <sz val="8"/>
        <rFont val="Arial"/>
        <family val="0"/>
      </rPr>
      <t>Are plans produced for each Release?</t>
    </r>
  </si>
  <si>
    <r>
      <t xml:space="preserve">24. </t>
    </r>
    <r>
      <rPr>
        <sz val="8"/>
        <rFont val="Arial"/>
        <family val="0"/>
      </rPr>
      <t>Are back-out plans produced for each Release?</t>
    </r>
  </si>
  <si>
    <r>
      <t xml:space="preserve">25. </t>
    </r>
    <r>
      <rPr>
        <sz val="8"/>
        <rFont val="Arial"/>
        <family val="0"/>
      </rPr>
      <t xml:space="preserve">Are test plans, acceptance criteria and test results produced for each Release? </t>
    </r>
  </si>
  <si>
    <r>
      <t xml:space="preserve">26. </t>
    </r>
    <r>
      <rPr>
        <sz val="8"/>
        <rFont val="Arial"/>
        <family val="0"/>
      </rPr>
      <t>Is there a library containing master copies of all controlled software within the organisation?</t>
    </r>
  </si>
  <si>
    <r>
      <t xml:space="preserve">27. </t>
    </r>
    <r>
      <rPr>
        <sz val="8"/>
        <rFont val="Arial"/>
        <family val="0"/>
      </rPr>
      <t xml:space="preserve">Is operating and support documentation produced for each Release? </t>
    </r>
  </si>
  <si>
    <r>
      <t xml:space="preserve">28. </t>
    </r>
    <r>
      <rPr>
        <sz val="8"/>
        <rFont val="Arial"/>
        <family val="0"/>
      </rPr>
      <t>Is authorisation to implement each Release obtained from Change Management?</t>
    </r>
  </si>
  <si>
    <r>
      <t xml:space="preserve">29. </t>
    </r>
    <r>
      <rPr>
        <sz val="8"/>
        <rFont val="Arial"/>
        <family val="0"/>
      </rPr>
      <t>Is the CMDB updated to reflect new live components within a Release?</t>
    </r>
  </si>
  <si>
    <r>
      <t xml:space="preserve">31. </t>
    </r>
    <r>
      <rPr>
        <sz val="8"/>
        <rFont val="Arial"/>
        <family val="0"/>
      </rPr>
      <t>Are the personnel responsible for release management activities suitably trained?</t>
    </r>
  </si>
  <si>
    <r>
      <t xml:space="preserve">32. </t>
    </r>
    <r>
      <rPr>
        <sz val="8"/>
        <rFont val="Arial"/>
        <family val="0"/>
      </rPr>
      <t>Does the organisation set and review either targets or objectives for release management?</t>
    </r>
  </si>
  <si>
    <r>
      <t xml:space="preserve">30. </t>
    </r>
    <r>
      <rPr>
        <sz val="8"/>
        <rFont val="Arial"/>
        <family val="0"/>
      </rPr>
      <t xml:space="preserve"> Are the standards and other quality criteria for release management made explicit and applied?</t>
    </r>
  </si>
  <si>
    <r>
      <t xml:space="preserve">33. </t>
    </r>
    <r>
      <rPr>
        <sz val="8"/>
        <rFont val="Arial"/>
        <family val="0"/>
      </rPr>
      <t>Are there suitable tools in use to support the release management process?</t>
    </r>
  </si>
  <si>
    <r>
      <t xml:space="preserve">34. </t>
    </r>
    <r>
      <rPr>
        <sz val="8"/>
        <rFont val="Arial"/>
        <family val="0"/>
      </rPr>
      <t>Does Release Management collate information concerning the number of major and minor releases within a given period?</t>
    </r>
  </si>
  <si>
    <r>
      <t xml:space="preserve">35. </t>
    </r>
    <r>
      <rPr>
        <sz val="8"/>
        <rFont val="Arial"/>
        <family val="0"/>
      </rPr>
      <t xml:space="preserve">Does Release Management collate information concerning the number of new, changed and deleted objects introduced by each release? </t>
    </r>
  </si>
  <si>
    <r>
      <t>36.</t>
    </r>
    <r>
      <rPr>
        <sz val="8"/>
        <rFont val="Arial"/>
        <family val="0"/>
      </rPr>
      <t xml:space="preserve"> Does Release Management collate information concerning the number of problems in the live environment attributable to new releases?</t>
    </r>
  </si>
  <si>
    <r>
      <t xml:space="preserve">37. </t>
    </r>
    <r>
      <rPr>
        <sz val="8"/>
        <rFont val="Arial"/>
        <family val="0"/>
      </rPr>
      <t>Does Release Management collate information concerning the number of releases completed within agreed time-scales?</t>
    </r>
  </si>
  <si>
    <r>
      <t xml:space="preserve">38. </t>
    </r>
    <r>
      <rPr>
        <sz val="8"/>
        <rFont val="Arial"/>
        <family val="0"/>
      </rPr>
      <t>Does Release Management collate information concerning software licenses?</t>
    </r>
  </si>
  <si>
    <r>
      <t xml:space="preserve">39. </t>
    </r>
    <r>
      <rPr>
        <sz val="8"/>
        <rFont val="Arial"/>
        <family val="0"/>
      </rPr>
      <t>Does Release Management collate information concerning specific details on any license breaches?</t>
    </r>
  </si>
  <si>
    <r>
      <t xml:space="preserve">40. </t>
    </r>
    <r>
      <rPr>
        <sz val="8"/>
        <rFont val="Arial"/>
        <family val="0"/>
      </rPr>
      <t>Does Release Management collate information concerning identification and removal of redundant releases?</t>
    </r>
  </si>
  <si>
    <r>
      <t xml:space="preserve">41. </t>
    </r>
    <r>
      <rPr>
        <sz val="8"/>
        <rFont val="Arial"/>
        <family val="0"/>
      </rPr>
      <t>Do you hold regular meetings with interested parties in which Release Management matters are discussed?</t>
    </r>
  </si>
  <si>
    <r>
      <t>1.</t>
    </r>
    <r>
      <rPr>
        <sz val="8"/>
        <rFont val="Arial"/>
        <family val="0"/>
      </rPr>
      <t xml:space="preserve"> Are incident records maintained for all reported incidents?</t>
    </r>
  </si>
  <si>
    <r>
      <t xml:space="preserve">2. </t>
    </r>
    <r>
      <rPr>
        <sz val="8"/>
        <rFont val="Arial"/>
        <family val="2"/>
      </rPr>
      <t>Are incidents currently assessed and classified by the Service Desk prior to referring them to a specialist?</t>
    </r>
  </si>
  <si>
    <r>
      <t xml:space="preserve">3. </t>
    </r>
    <r>
      <rPr>
        <sz val="8"/>
        <rFont val="Arial"/>
        <family val="0"/>
      </rPr>
      <t>Is there an incident manager responsible for managing and escalating incidents?</t>
    </r>
  </si>
  <si>
    <r>
      <t>4.</t>
    </r>
    <r>
      <rPr>
        <sz val="8"/>
        <rFont val="Arial"/>
        <family val="0"/>
      </rPr>
      <t xml:space="preserve"> Is the business committed to reducing the impact of incidents by their timely resolution?</t>
    </r>
  </si>
  <si>
    <r>
      <t xml:space="preserve">5. </t>
    </r>
    <r>
      <rPr>
        <sz val="8"/>
        <rFont val="Arial"/>
        <family val="0"/>
      </rPr>
      <t xml:space="preserve">Have management commitment, budget and resource been made available for  incident management? </t>
    </r>
  </si>
  <si>
    <r>
      <t xml:space="preserve">6. </t>
    </r>
    <r>
      <rPr>
        <sz val="8"/>
        <rFont val="Arial"/>
        <family val="0"/>
      </rPr>
      <t xml:space="preserve">Have Incident Management been made aware of the business drivers and needs which will drive the priority for dealing with incidents? </t>
    </r>
  </si>
  <si>
    <r>
      <t xml:space="preserve">7. </t>
    </r>
    <r>
      <rPr>
        <sz val="8"/>
        <rFont val="Arial"/>
        <family val="0"/>
      </rPr>
      <t xml:space="preserve">Has an education and training programme been conducted for the Service Desk and incident managers outlining their relationships and interfaces with each other and with problem, change and configuration management? </t>
    </r>
  </si>
  <si>
    <r>
      <t xml:space="preserve">8. </t>
    </r>
    <r>
      <rPr>
        <sz val="8"/>
        <rFont val="Arial"/>
        <family val="0"/>
      </rPr>
      <t>Is an incident database maintained recording  details for all reported incidents?</t>
    </r>
  </si>
  <si>
    <r>
      <t xml:space="preserve">9. </t>
    </r>
    <r>
      <rPr>
        <sz val="8"/>
        <rFont val="Arial"/>
        <family val="2"/>
      </rPr>
      <t>Are all incidents managed in conformance with the procedures documented in SLAs?</t>
    </r>
  </si>
  <si>
    <r>
      <t xml:space="preserve">10. </t>
    </r>
    <r>
      <rPr>
        <sz val="8"/>
        <rFont val="Arial"/>
        <family val="0"/>
      </rPr>
      <t xml:space="preserve">Is there a procedure for classifying incidents, with a detailed set of classification, prioritisation and impact codes? </t>
    </r>
  </si>
  <si>
    <r>
      <t xml:space="preserve">11. </t>
    </r>
    <r>
      <rPr>
        <sz val="8"/>
        <rFont val="Arial"/>
        <family val="0"/>
      </rPr>
      <t>Is there a procedure for assigning, monitoring and communicating the progress of incidents?</t>
    </r>
  </si>
  <si>
    <r>
      <t xml:space="preserve">12. </t>
    </r>
    <r>
      <rPr>
        <sz val="8"/>
        <rFont val="Arial"/>
        <family val="0"/>
      </rPr>
      <t>Does incident management provide the Service Desk or Customer/User with progress updates on the status of incidents?</t>
    </r>
  </si>
  <si>
    <r>
      <t xml:space="preserve">13. </t>
    </r>
    <r>
      <rPr>
        <sz val="8"/>
        <rFont val="Arial"/>
        <family val="0"/>
      </rPr>
      <t>Is there a procedure for the closure of incidents?</t>
    </r>
  </si>
  <si>
    <r>
      <t xml:space="preserve">14. </t>
    </r>
    <r>
      <rPr>
        <sz val="8"/>
        <rFont val="Arial"/>
        <family val="0"/>
      </rPr>
      <t>Does incident management provide the Service Desk with management information and recommendations for service improvement?</t>
    </r>
  </si>
  <si>
    <r>
      <t xml:space="preserve">15. </t>
    </r>
    <r>
      <rPr>
        <sz val="8"/>
        <rFont val="Arial"/>
        <family val="0"/>
      </rPr>
      <t>Are incident managers empowered to enforce agreed customer service levels with second line support and third party suppliers?</t>
    </r>
  </si>
  <si>
    <r>
      <t xml:space="preserve">16. </t>
    </r>
    <r>
      <rPr>
        <sz val="8"/>
        <rFont val="Arial"/>
        <family val="0"/>
      </rPr>
      <t xml:space="preserve">Do incident managers co-ordinate problem management, support staff and IT services management when a major incident occurs?   </t>
    </r>
  </si>
  <si>
    <r>
      <t xml:space="preserve">17. </t>
    </r>
    <r>
      <rPr>
        <sz val="8"/>
        <rFont val="Arial"/>
        <family val="0"/>
      </rPr>
      <t>Has a study of the workload mix been conducted to determine the required staff levels, skill type and the associated costs of incident management?</t>
    </r>
  </si>
  <si>
    <r>
      <t xml:space="preserve">18. </t>
    </r>
    <r>
      <rPr>
        <sz val="8"/>
        <rFont val="Arial"/>
        <family val="0"/>
      </rPr>
      <t xml:space="preserve">Does incident management match incidents against the problem and known error database? </t>
    </r>
  </si>
  <si>
    <r>
      <t xml:space="preserve">19. </t>
    </r>
    <r>
      <rPr>
        <sz val="8"/>
        <rFont val="Arial"/>
        <family val="0"/>
      </rPr>
      <t>Does incident management inform the Service Desk and problem management of work-arounds?</t>
    </r>
  </si>
  <si>
    <r>
      <t xml:space="preserve">20. </t>
    </r>
    <r>
      <rPr>
        <sz val="8"/>
        <rFont val="Arial"/>
        <family val="0"/>
      </rPr>
      <t>Are incidents which breach agreed service level targets identified and the incident resolution team informed of the breach?</t>
    </r>
  </si>
  <si>
    <r>
      <t xml:space="preserve">21. </t>
    </r>
    <r>
      <rPr>
        <sz val="8"/>
        <rFont val="Arial"/>
        <family val="0"/>
      </rPr>
      <t>Are incident records maintained for all reported incidents (including resolution and/or workaround)?</t>
    </r>
  </si>
  <si>
    <r>
      <t xml:space="preserve">22. </t>
    </r>
    <r>
      <rPr>
        <sz val="8"/>
        <rFont val="Arial"/>
        <family val="0"/>
      </rPr>
      <t>Are requests for changes produced, if necessary, for incident resolution?</t>
    </r>
  </si>
  <si>
    <r>
      <t xml:space="preserve">23. </t>
    </r>
    <r>
      <rPr>
        <sz val="8"/>
        <rFont val="Arial"/>
        <family val="0"/>
      </rPr>
      <t>Are resolved and closed incident records updated and clearly communicated to the Service Desk, customers and other parties?</t>
    </r>
  </si>
  <si>
    <r>
      <t xml:space="preserve">24. </t>
    </r>
    <r>
      <rPr>
        <sz val="8"/>
        <rFont val="Arial"/>
        <family val="2"/>
      </rPr>
      <t xml:space="preserve">Are reports regularly produced for all the teams contributing to the incident resolution process, concerning incident status?  </t>
    </r>
  </si>
  <si>
    <r>
      <t xml:space="preserve">25. </t>
    </r>
    <r>
      <rPr>
        <sz val="8"/>
        <rFont val="Arial"/>
        <family val="0"/>
      </rPr>
      <t>Is a workload analysis produced to help determine staffing levels?</t>
    </r>
  </si>
  <si>
    <r>
      <t xml:space="preserve">26. </t>
    </r>
    <r>
      <rPr>
        <sz val="8"/>
        <rFont val="Arial"/>
        <family val="0"/>
      </rPr>
      <t>Are management reviews held to highlight escalated incident details?</t>
    </r>
  </si>
  <si>
    <r>
      <t xml:space="preserve">27. </t>
    </r>
    <r>
      <rPr>
        <sz val="8"/>
        <rFont val="Arial"/>
        <family val="0"/>
      </rPr>
      <t>Are the standards and other quality criteria applicable for the registration of incidents and for call handling made clear to the incident management team?</t>
    </r>
  </si>
  <si>
    <r>
      <t xml:space="preserve">28. </t>
    </r>
    <r>
      <rPr>
        <sz val="8"/>
        <rFont val="Arial"/>
        <family val="0"/>
      </rPr>
      <t>Are Service Level Agreements available and understood by incident management?</t>
    </r>
  </si>
  <si>
    <r>
      <t xml:space="preserve">29. </t>
    </r>
    <r>
      <rPr>
        <sz val="8"/>
        <rFont val="Arial"/>
        <family val="0"/>
      </rPr>
      <t>Are the personnel responsible for incident management suitably trained?</t>
    </r>
  </si>
  <si>
    <r>
      <t xml:space="preserve">30. </t>
    </r>
    <r>
      <rPr>
        <sz val="8"/>
        <rFont val="Arial"/>
        <family val="0"/>
      </rPr>
      <t>Does the organisation set and review either targets or objectives for incident management?</t>
    </r>
  </si>
  <si>
    <r>
      <t>31.</t>
    </r>
    <r>
      <rPr>
        <sz val="8"/>
        <rFont val="Arial"/>
        <family val="2"/>
      </rPr>
      <t xml:space="preserve"> Are there suitable tools in use to support the Incident Management function?</t>
    </r>
  </si>
  <si>
    <r>
      <t xml:space="preserve">32. </t>
    </r>
    <r>
      <rPr>
        <sz val="8"/>
        <rFont val="Arial"/>
        <family val="0"/>
      </rPr>
      <t>Do you provide management with information concerning trend analysis in incident occurrence and resolution?</t>
    </r>
  </si>
  <si>
    <r>
      <t xml:space="preserve">33. </t>
    </r>
    <r>
      <rPr>
        <sz val="8"/>
        <rFont val="Arial"/>
        <family val="0"/>
      </rPr>
      <t xml:space="preserve">Do you provide management with information concerning escalated incidents? </t>
    </r>
  </si>
  <si>
    <r>
      <t xml:space="preserve">34. </t>
    </r>
    <r>
      <rPr>
        <sz val="8"/>
        <rFont val="Arial"/>
        <family val="0"/>
      </rPr>
      <t>Do you provide management with information concerning percentage of Incidents handled within agreed response time</t>
    </r>
  </si>
  <si>
    <r>
      <t xml:space="preserve">35. </t>
    </r>
    <r>
      <rPr>
        <sz val="8"/>
        <rFont val="Arial"/>
        <family val="0"/>
      </rPr>
      <t xml:space="preserve">Do you provide management with information concerning percentage of incidents closed by Service Desk without reference to other levels of support </t>
    </r>
  </si>
  <si>
    <r>
      <t xml:space="preserve">36. </t>
    </r>
    <r>
      <rPr>
        <sz val="8"/>
        <rFont val="Arial"/>
        <family val="0"/>
      </rPr>
      <t>Do you hold regular meetings with the Service Desk to discuss incidents raised, progressed, escalated and closed?</t>
    </r>
  </si>
  <si>
    <r>
      <t xml:space="preserve">37. </t>
    </r>
    <r>
      <rPr>
        <sz val="8"/>
        <rFont val="Arial"/>
        <family val="0"/>
      </rPr>
      <t>Have the interfaces between the Service Desk and incident management been defined and communicated?</t>
    </r>
  </si>
  <si>
    <r>
      <t xml:space="preserve">38. </t>
    </r>
    <r>
      <rPr>
        <sz val="8"/>
        <rFont val="Arial"/>
        <family val="0"/>
      </rPr>
      <t xml:space="preserve">Does incident management exchange information with </t>
    </r>
    <r>
      <rPr>
        <i/>
        <sz val="8"/>
        <rFont val="Arial"/>
        <family val="2"/>
      </rPr>
      <t>Problem Management</t>
    </r>
    <r>
      <rPr>
        <sz val="8"/>
        <rFont val="Arial"/>
        <family val="0"/>
      </rPr>
      <t xml:space="preserve"> concerning related problems and / or known errors?</t>
    </r>
  </si>
  <si>
    <r>
      <t xml:space="preserve">39. </t>
    </r>
    <r>
      <rPr>
        <sz val="8"/>
        <rFont val="Arial"/>
        <family val="0"/>
      </rPr>
      <t xml:space="preserve">Does incident management exchange information with </t>
    </r>
    <r>
      <rPr>
        <i/>
        <sz val="8"/>
        <rFont val="Arial"/>
        <family val="2"/>
      </rPr>
      <t>Configuration Management</t>
    </r>
    <r>
      <rPr>
        <sz val="8"/>
        <rFont val="Arial"/>
        <family val="0"/>
      </rPr>
      <t xml:space="preserve"> regarding ease of use of configuration records, configuration anomalies and the potential flagging of configuration item, e.g. as 'failed' (or equivalent)?</t>
    </r>
  </si>
  <si>
    <r>
      <t>40.</t>
    </r>
    <r>
      <rPr>
        <sz val="8"/>
        <rFont val="Arial"/>
        <family val="0"/>
      </rPr>
      <t xml:space="preserve"> Does incident management receive information from </t>
    </r>
    <r>
      <rPr>
        <i/>
        <sz val="8"/>
        <rFont val="Arial"/>
        <family val="2"/>
      </rPr>
      <t>Change Management</t>
    </r>
    <r>
      <rPr>
        <sz val="8"/>
        <rFont val="Arial"/>
        <family val="0"/>
      </rPr>
      <t xml:space="preserve"> regarding impending changes to services?</t>
    </r>
  </si>
  <si>
    <r>
      <t xml:space="preserve">41. </t>
    </r>
    <r>
      <rPr>
        <sz val="8"/>
        <rFont val="Arial"/>
        <family val="0"/>
      </rPr>
      <t xml:space="preserve">Does incident management exchange information with </t>
    </r>
    <r>
      <rPr>
        <i/>
        <sz val="8"/>
        <rFont val="Arial"/>
        <family val="2"/>
      </rPr>
      <t xml:space="preserve">Change Management </t>
    </r>
    <r>
      <rPr>
        <sz val="8"/>
        <rFont val="Arial"/>
        <family val="0"/>
      </rPr>
      <t>regarding the  details of possible changes to resolve particular incidents / problems?</t>
    </r>
  </si>
  <si>
    <r>
      <t xml:space="preserve">42. </t>
    </r>
    <r>
      <rPr>
        <sz val="8"/>
        <rFont val="Arial"/>
        <family val="0"/>
      </rPr>
      <t xml:space="preserve">Does incident management exchange information with </t>
    </r>
    <r>
      <rPr>
        <i/>
        <sz val="8"/>
        <rFont val="Arial"/>
        <family val="2"/>
      </rPr>
      <t>Service Level Management</t>
    </r>
    <r>
      <rPr>
        <sz val="8"/>
        <rFont val="Arial"/>
        <family val="0"/>
      </rPr>
      <t xml:space="preserve"> concerning breaches in service level agreements and the service and support commitments they contain?</t>
    </r>
  </si>
  <si>
    <r>
      <t xml:space="preserve">43. </t>
    </r>
    <r>
      <rPr>
        <sz val="8"/>
        <rFont val="Arial"/>
        <family val="0"/>
      </rPr>
      <t>Do you check with the customer if the activities performed by Incident Management Management  adequately support the business needs?</t>
    </r>
  </si>
  <si>
    <r>
      <t xml:space="preserve">44. </t>
    </r>
    <r>
      <rPr>
        <sz val="8"/>
        <rFont val="Arial"/>
        <family val="0"/>
      </rPr>
      <t>Do you check with the customer that they are happy with the services provided?</t>
    </r>
  </si>
  <si>
    <r>
      <t xml:space="preserve">45. </t>
    </r>
    <r>
      <rPr>
        <sz val="8"/>
        <rFont val="Arial"/>
        <family val="0"/>
      </rPr>
      <t>Are you actively monitoring trends in customer satisfaction?</t>
    </r>
  </si>
  <si>
    <r>
      <t xml:space="preserve">46. </t>
    </r>
    <r>
      <rPr>
        <sz val="8"/>
        <rFont val="Arial"/>
        <family val="0"/>
      </rPr>
      <t>Are you feeding customer survey information into the service improvement agenda?</t>
    </r>
  </si>
  <si>
    <r>
      <t xml:space="preserve">47. </t>
    </r>
    <r>
      <rPr>
        <sz val="8"/>
        <rFont val="Arial"/>
        <family val="0"/>
      </rPr>
      <t>Are you monitoring the customers value perception of the services provided to them?</t>
    </r>
  </si>
  <si>
    <t>ITIL Service Delivery Self Assessment: Incident Management</t>
  </si>
  <si>
    <r>
      <t>3.</t>
    </r>
    <r>
      <rPr>
        <sz val="8"/>
        <rFont val="Arial"/>
        <family val="0"/>
      </rPr>
      <t xml:space="preserve"> Is there a procedure by which significant incidents are escalated  by incident management? </t>
    </r>
  </si>
  <si>
    <r>
      <t xml:space="preserve">4. </t>
    </r>
    <r>
      <rPr>
        <sz val="8"/>
        <rFont val="Arial"/>
        <family val="0"/>
      </rPr>
      <t>Are potential problems formally assessed and identified prior to disruption occurring?</t>
    </r>
  </si>
  <si>
    <r>
      <t>7.</t>
    </r>
    <r>
      <rPr>
        <sz val="8"/>
        <rFont val="Arial"/>
        <family val="0"/>
      </rPr>
      <t xml:space="preserve"> Is there management commitment to support staff allocating sufficient time for structural problem solving activities?</t>
    </r>
  </si>
  <si>
    <r>
      <t xml:space="preserve">8. </t>
    </r>
    <r>
      <rPr>
        <sz val="8"/>
        <rFont val="Arial"/>
        <family val="2"/>
      </rPr>
      <t xml:space="preserve">Is the organisation committed to reducing the total number of problems and the number of incidents that interrupt the conduct of business? </t>
    </r>
  </si>
  <si>
    <r>
      <t xml:space="preserve">9. </t>
    </r>
    <r>
      <rPr>
        <sz val="8"/>
        <rFont val="Arial"/>
        <family val="0"/>
      </rPr>
      <t>Is there management support for problem management staff only accepting support requests from authorised sources?</t>
    </r>
  </si>
  <si>
    <r>
      <t xml:space="preserve">10. </t>
    </r>
    <r>
      <rPr>
        <sz val="8"/>
        <rFont val="Arial"/>
        <family val="0"/>
      </rPr>
      <t>Have responsibilities for various problem management activities been assigned?</t>
    </r>
  </si>
  <si>
    <r>
      <t xml:space="preserve">14. </t>
    </r>
    <r>
      <rPr>
        <sz val="8"/>
        <rFont val="Arial"/>
        <family val="0"/>
      </rPr>
      <t>Are complex problem investigations across for example, several technical areas adequately co-ordinated?</t>
    </r>
  </si>
  <si>
    <r>
      <t>15.</t>
    </r>
    <r>
      <rPr>
        <sz val="8"/>
        <rFont val="Arial"/>
        <family val="0"/>
      </rPr>
      <t xml:space="preserve"> Is there a procedure for problem closure?</t>
    </r>
  </si>
  <si>
    <r>
      <t xml:space="preserve">16. </t>
    </r>
    <r>
      <rPr>
        <sz val="8"/>
        <rFont val="Arial"/>
        <family val="0"/>
      </rPr>
      <t>Do you have a mechanism for tracking problem resolution?</t>
    </r>
  </si>
  <si>
    <r>
      <t xml:space="preserve">17. </t>
    </r>
    <r>
      <rPr>
        <sz val="8"/>
        <rFont val="Arial"/>
        <family val="0"/>
      </rPr>
      <t>Do you monitor the effectiveness of problem support areas?</t>
    </r>
  </si>
  <si>
    <r>
      <t>11.</t>
    </r>
    <r>
      <rPr>
        <sz val="8"/>
        <rFont val="Arial"/>
        <family val="0"/>
      </rPr>
      <t xml:space="preserve"> Is there a procedure for analysing significant, recurring and unresolved incidents and identifying underlying problems?  </t>
    </r>
  </si>
  <si>
    <r>
      <t>12.</t>
    </r>
    <r>
      <rPr>
        <sz val="8"/>
        <rFont val="Arial"/>
        <family val="0"/>
      </rPr>
      <t xml:space="preserve"> Is there a procedure by which potential problems are classified, in terms of category, urgency, priority and impact and assigned for investigation? </t>
    </r>
  </si>
  <si>
    <r>
      <t xml:space="preserve">13. </t>
    </r>
    <r>
      <rPr>
        <sz val="8"/>
        <rFont val="Arial"/>
        <family val="2"/>
      </rPr>
      <t>Do problem owners have adequate guidelines for identifying and recording the nature of a problem?</t>
    </r>
  </si>
  <si>
    <r>
      <t xml:space="preserve">18. </t>
    </r>
    <r>
      <rPr>
        <sz val="8"/>
        <rFont val="Arial"/>
        <family val="0"/>
      </rPr>
      <t>Is the nature of the problem always documented as part of the problem record?</t>
    </r>
  </si>
  <si>
    <r>
      <t>19.</t>
    </r>
    <r>
      <rPr>
        <sz val="8"/>
        <rFont val="Arial"/>
        <family val="0"/>
      </rPr>
      <t xml:space="preserve"> Is Problem Management responsible for the completeness of all problem records?</t>
    </r>
  </si>
  <si>
    <r>
      <t xml:space="preserve">23. </t>
    </r>
    <r>
      <rPr>
        <sz val="8"/>
        <rFont val="Arial"/>
        <family val="0"/>
      </rPr>
      <t>Is the Problem Manager responsible for reviewing the problem records?</t>
    </r>
  </si>
  <si>
    <r>
      <t xml:space="preserve">21. </t>
    </r>
    <r>
      <rPr>
        <sz val="8"/>
        <rFont val="Arial"/>
        <family val="0"/>
      </rPr>
      <t>Are proposed solutions to a problem reviewed and authorised by a third party?</t>
    </r>
  </si>
  <si>
    <r>
      <t xml:space="preserve">22. </t>
    </r>
    <r>
      <rPr>
        <sz val="8"/>
        <rFont val="Arial"/>
        <family val="0"/>
      </rPr>
      <t>Are problem records updated to reflect the progress in resolving the problem?</t>
    </r>
  </si>
  <si>
    <r>
      <t xml:space="preserve">20. </t>
    </r>
    <r>
      <rPr>
        <sz val="8"/>
        <rFont val="Arial"/>
        <family val="0"/>
      </rPr>
      <t>Does problem management escalate problems with severe impact to the CAB to increase the priority of the RFC or to implement an urgent change as appropriate.</t>
    </r>
  </si>
  <si>
    <r>
      <t xml:space="preserve">24. </t>
    </r>
    <r>
      <rPr>
        <sz val="8"/>
        <rFont val="Arial"/>
        <family val="0"/>
      </rPr>
      <t>Are standard reports concerning problems produced regularly?</t>
    </r>
  </si>
  <si>
    <r>
      <t xml:space="preserve">25. </t>
    </r>
    <r>
      <rPr>
        <sz val="8"/>
        <rFont val="Arial"/>
        <family val="0"/>
      </rPr>
      <t>Are problem records updated on resolution of a problem?</t>
    </r>
  </si>
  <si>
    <r>
      <t xml:space="preserve">26. </t>
    </r>
    <r>
      <rPr>
        <sz val="8"/>
        <rFont val="Arial"/>
        <family val="0"/>
      </rPr>
      <t xml:space="preserve">Are requests for change raised on the basis of problem analysis? </t>
    </r>
  </si>
  <si>
    <r>
      <t xml:space="preserve">27. </t>
    </r>
    <r>
      <rPr>
        <sz val="8"/>
        <rFont val="Arial"/>
        <family val="0"/>
      </rPr>
      <t xml:space="preserve">Do problem management reports comment on the results of proactive problem management? </t>
    </r>
  </si>
  <si>
    <r>
      <t xml:space="preserve">28. </t>
    </r>
    <r>
      <rPr>
        <sz val="8"/>
        <rFont val="Arial"/>
        <family val="0"/>
      </rPr>
      <t>Are the standards and other quality criteria made explicit and applied to problem management activities?</t>
    </r>
  </si>
  <si>
    <r>
      <t xml:space="preserve">29. </t>
    </r>
    <r>
      <rPr>
        <sz val="8"/>
        <rFont val="Arial"/>
        <family val="0"/>
      </rPr>
      <t>Are the personnel responsible for problem mangement activities suitably trained?</t>
    </r>
  </si>
  <si>
    <r>
      <t>30.</t>
    </r>
    <r>
      <rPr>
        <sz val="8"/>
        <rFont val="Arial"/>
        <family val="0"/>
      </rPr>
      <t xml:space="preserve"> Does the organisation set and review either targets or objectives for Problem Management?</t>
    </r>
  </si>
  <si>
    <r>
      <t xml:space="preserve">31. </t>
    </r>
    <r>
      <rPr>
        <sz val="8"/>
        <rFont val="Arial"/>
        <family val="0"/>
      </rPr>
      <t>Does the organisation use suitable tools to support the problem management process?</t>
    </r>
  </si>
  <si>
    <r>
      <t xml:space="preserve">32. </t>
    </r>
    <r>
      <rPr>
        <sz val="8"/>
        <rFont val="Arial"/>
        <family val="0"/>
      </rPr>
      <t>Does Problem Management provide management with information concerning analysis of problem records?</t>
    </r>
  </si>
  <si>
    <r>
      <t xml:space="preserve">35. </t>
    </r>
    <r>
      <rPr>
        <sz val="8"/>
        <rFont val="Arial"/>
        <family val="0"/>
      </rPr>
      <t>Does Problem Management provide management with information concerning trends in problem distribution and potential 'hot' spots?</t>
    </r>
  </si>
  <si>
    <r>
      <t xml:space="preserve">33. </t>
    </r>
    <r>
      <rPr>
        <sz val="8"/>
        <rFont val="Arial"/>
        <family val="0"/>
      </rPr>
      <t xml:space="preserve">Does Problem Management provide management with information concerning recurring problems of a particular type or with an individual item? </t>
    </r>
  </si>
  <si>
    <r>
      <t xml:space="preserve">34. </t>
    </r>
    <r>
      <rPr>
        <sz val="8"/>
        <rFont val="Arial"/>
        <family val="0"/>
      </rPr>
      <t>Does Problem Management provide management with information concerning the need for more customer training or better documentation?</t>
    </r>
  </si>
  <si>
    <r>
      <t xml:space="preserve">36. </t>
    </r>
    <r>
      <rPr>
        <sz val="8"/>
        <rFont val="Arial"/>
        <family val="0"/>
      </rPr>
      <t>Do you hold regular meetings with interested parties in which Problem Management (PM) matters are discussed?</t>
    </r>
  </si>
  <si>
    <r>
      <t xml:space="preserve">37. </t>
    </r>
    <r>
      <rPr>
        <sz val="8"/>
        <rFont val="Arial"/>
        <family val="0"/>
      </rPr>
      <t xml:space="preserve">Does PM exchange information with </t>
    </r>
    <r>
      <rPr>
        <i/>
        <sz val="8"/>
        <rFont val="Arial"/>
        <family val="2"/>
      </rPr>
      <t>Configuration Management</t>
    </r>
    <r>
      <rPr>
        <sz val="8"/>
        <rFont val="Arial"/>
        <family val="0"/>
      </rPr>
      <t xml:space="preserve"> regarding the quality of configuration records, highlighting any issues, and the potential flagging of items as 'failed' (or equivalent)?</t>
    </r>
  </si>
  <si>
    <r>
      <t xml:space="preserve">38. </t>
    </r>
    <r>
      <rPr>
        <sz val="8"/>
        <rFont val="Arial"/>
        <family val="0"/>
      </rPr>
      <t xml:space="preserve">Does PM exchange information with </t>
    </r>
    <r>
      <rPr>
        <i/>
        <sz val="8"/>
        <rFont val="Arial"/>
        <family val="2"/>
      </rPr>
      <t>Change Management</t>
    </r>
    <r>
      <rPr>
        <sz val="8"/>
        <rFont val="Arial"/>
        <family val="0"/>
      </rPr>
      <t xml:space="preserve"> regarding the details of any changes to resolve problems or on emergency actions undertaken?</t>
    </r>
  </si>
  <si>
    <r>
      <t xml:space="preserve">39. </t>
    </r>
    <r>
      <rPr>
        <sz val="8"/>
        <rFont val="Arial"/>
        <family val="0"/>
      </rPr>
      <t xml:space="preserve">Does PM exchange information with </t>
    </r>
    <r>
      <rPr>
        <i/>
        <sz val="8"/>
        <rFont val="Arial"/>
        <family val="2"/>
      </rPr>
      <t>Incident Management</t>
    </r>
    <r>
      <rPr>
        <sz val="8"/>
        <rFont val="Arial"/>
        <family val="0"/>
      </rPr>
      <t xml:space="preserve"> for identification of significant incidents or multiple incidents exhibiting common symptoms in order to identify problems?</t>
    </r>
  </si>
  <si>
    <r>
      <t xml:space="preserve">40. </t>
    </r>
    <r>
      <rPr>
        <sz val="8"/>
        <rFont val="Arial"/>
        <family val="0"/>
      </rPr>
      <t xml:space="preserve">Does PM exchange information with the </t>
    </r>
    <r>
      <rPr>
        <i/>
        <sz val="8"/>
        <rFont val="Arial"/>
        <family val="2"/>
      </rPr>
      <t xml:space="preserve">Service Desk </t>
    </r>
    <r>
      <rPr>
        <sz val="8"/>
        <rFont val="Arial"/>
        <family val="0"/>
      </rPr>
      <t>concerning related incidents, or follow-up on initial handling and possible feedback to users (e.g. via urgent bulletins for major incidents)?</t>
    </r>
  </si>
  <si>
    <r>
      <t xml:space="preserve">41. </t>
    </r>
    <r>
      <rPr>
        <sz val="8"/>
        <rFont val="Arial"/>
        <family val="0"/>
      </rPr>
      <t xml:space="preserve">Does PM exchange information with </t>
    </r>
    <r>
      <rPr>
        <i/>
        <sz val="8"/>
        <rFont val="Arial"/>
        <family val="2"/>
      </rPr>
      <t>Service Level Management</t>
    </r>
    <r>
      <rPr>
        <sz val="8"/>
        <rFont val="Arial"/>
        <family val="0"/>
      </rPr>
      <t xml:space="preserve"> regarding priority handling of problems and potential impact on service level agreement performance?</t>
    </r>
  </si>
  <si>
    <r>
      <t xml:space="preserve">42. </t>
    </r>
    <r>
      <rPr>
        <sz val="8"/>
        <rFont val="Arial"/>
        <family val="0"/>
      </rPr>
      <t xml:space="preserve">Does PM exchange information with </t>
    </r>
    <r>
      <rPr>
        <i/>
        <sz val="8"/>
        <rFont val="Arial"/>
        <family val="2"/>
      </rPr>
      <t>IT Service Continuity Management</t>
    </r>
    <r>
      <rPr>
        <sz val="8"/>
        <rFont val="Arial"/>
        <family val="0"/>
      </rPr>
      <t xml:space="preserve"> regarding possible contingency actions in the event of a major outage?</t>
    </r>
  </si>
  <si>
    <r>
      <t xml:space="preserve">43. </t>
    </r>
    <r>
      <rPr>
        <sz val="8"/>
        <rFont val="Arial"/>
        <family val="0"/>
      </rPr>
      <t xml:space="preserve">Does PM exchange information with </t>
    </r>
    <r>
      <rPr>
        <i/>
        <sz val="8"/>
        <rFont val="Arial"/>
        <family val="2"/>
      </rPr>
      <t>Availability Management</t>
    </r>
    <r>
      <rPr>
        <sz val="8"/>
        <rFont val="Arial"/>
        <family val="0"/>
      </rPr>
      <t xml:space="preserve"> for detection and avoidance of problems and incidents?</t>
    </r>
  </si>
  <si>
    <r>
      <t xml:space="preserve">44. </t>
    </r>
    <r>
      <rPr>
        <sz val="8"/>
        <rFont val="Arial"/>
        <family val="0"/>
      </rPr>
      <t xml:space="preserve">Does PM exchange information with </t>
    </r>
    <r>
      <rPr>
        <i/>
        <sz val="8"/>
        <rFont val="Arial"/>
        <family val="2"/>
      </rPr>
      <t xml:space="preserve">Release Management </t>
    </r>
    <r>
      <rPr>
        <sz val="8"/>
        <rFont val="Arial"/>
        <family val="0"/>
      </rPr>
      <t>(if applicable) regarding current CIs and for possible association of problems with specific CIs?</t>
    </r>
  </si>
  <si>
    <r>
      <t>45.</t>
    </r>
    <r>
      <rPr>
        <sz val="8"/>
        <rFont val="Arial"/>
        <family val="0"/>
      </rPr>
      <t xml:space="preserve"> Does PM exchange information with </t>
    </r>
    <r>
      <rPr>
        <i/>
        <sz val="8"/>
        <rFont val="Arial"/>
        <family val="2"/>
      </rPr>
      <t>Capacity Management</t>
    </r>
    <r>
      <rPr>
        <sz val="8"/>
        <rFont val="Arial"/>
        <family val="0"/>
      </rPr>
      <t xml:space="preserve"> for potential implications of planning options, and the likely effect on problem trends?</t>
    </r>
  </si>
  <si>
    <t>Minimum score to achieve this level: 'Y' for all mandatory ('M') questions + 4 other answers 'Y'</t>
  </si>
  <si>
    <r>
      <t xml:space="preserve">3. </t>
    </r>
    <r>
      <rPr>
        <sz val="8"/>
        <rFont val="Arial"/>
        <family val="0"/>
      </rPr>
      <t>Is there existing configuration data held in hard copy, local spreadsheets or databases?</t>
    </r>
  </si>
  <si>
    <r>
      <t xml:space="preserve">4. </t>
    </r>
    <r>
      <rPr>
        <sz val="8"/>
        <rFont val="Arial"/>
        <family val="0"/>
      </rPr>
      <t xml:space="preserve">Is there a high level configuration management plan? </t>
    </r>
  </si>
  <si>
    <r>
      <t>7.</t>
    </r>
    <r>
      <rPr>
        <sz val="8"/>
        <rFont val="Arial"/>
        <family val="0"/>
      </rPr>
      <t xml:space="preserve"> Is there a suitable budget for configuration management tools and a  commitment to  resource configuration management activities?</t>
    </r>
  </si>
  <si>
    <r>
      <t>8.</t>
    </r>
    <r>
      <rPr>
        <sz val="8"/>
        <rFont val="Arial"/>
        <family val="0"/>
      </rPr>
      <t xml:space="preserve"> Does the organisation have procedures covering the registration of CIs?</t>
    </r>
  </si>
  <si>
    <r>
      <t xml:space="preserve">9. </t>
    </r>
    <r>
      <rPr>
        <sz val="8"/>
        <rFont val="Arial"/>
        <family val="0"/>
      </rPr>
      <t>Have responsibilities for various configuration management activities been assigned?</t>
    </r>
  </si>
  <si>
    <r>
      <t>17.</t>
    </r>
    <r>
      <rPr>
        <sz val="8"/>
        <rFont val="Arial"/>
        <family val="0"/>
      </rPr>
      <t xml:space="preserve"> Are the configuration management activities reviewed on a regular basis?</t>
    </r>
  </si>
  <si>
    <r>
      <t>18.</t>
    </r>
    <r>
      <rPr>
        <sz val="8"/>
        <rFont val="Arial"/>
        <family val="0"/>
      </rPr>
      <t xml:space="preserve"> Are configuration audits performed on a regular basis?</t>
    </r>
  </si>
  <si>
    <r>
      <t xml:space="preserve">10. </t>
    </r>
    <r>
      <rPr>
        <sz val="8"/>
        <rFont val="Arial"/>
        <family val="0"/>
      </rPr>
      <t>Have configuration item naming conventions been agreed?</t>
    </r>
  </si>
  <si>
    <r>
      <t xml:space="preserve">11. </t>
    </r>
    <r>
      <rPr>
        <sz val="8"/>
        <rFont val="Arial"/>
        <family val="0"/>
      </rPr>
      <t>Are there procedures for identifying, controlling, updating, auditing and analysing configuration item information?</t>
    </r>
  </si>
  <si>
    <r>
      <t xml:space="preserve">12. </t>
    </r>
    <r>
      <rPr>
        <sz val="8"/>
        <rFont val="Arial"/>
        <family val="2"/>
      </rPr>
      <t>Is configuration data routinely used in performing impact assessments?</t>
    </r>
  </si>
  <si>
    <r>
      <t>13.</t>
    </r>
    <r>
      <rPr>
        <sz val="8"/>
        <rFont val="Arial"/>
        <family val="0"/>
      </rPr>
      <t xml:space="preserve"> Are CIs  recognised in terms of service component relationships?</t>
    </r>
  </si>
  <si>
    <r>
      <t>14.</t>
    </r>
    <r>
      <rPr>
        <sz val="8"/>
        <rFont val="Arial"/>
        <family val="0"/>
      </rPr>
      <t xml:space="preserve"> Is configuration data  used routinely when building or releasing new CIs?</t>
    </r>
  </si>
  <si>
    <r>
      <t>15.</t>
    </r>
    <r>
      <rPr>
        <sz val="8"/>
        <rFont val="Arial"/>
        <family val="0"/>
      </rPr>
      <t xml:space="preserve"> Are there procedures covering housekeeping, licence management, archiving and retention periods for CIs?</t>
    </r>
  </si>
  <si>
    <r>
      <t>16.</t>
    </r>
    <r>
      <rPr>
        <sz val="8"/>
        <rFont val="Arial"/>
        <family val="0"/>
      </rPr>
      <t xml:space="preserve"> For planned releases, is the configuration baseline determined in advance?</t>
    </r>
  </si>
  <si>
    <r>
      <t xml:space="preserve">19. </t>
    </r>
    <r>
      <rPr>
        <sz val="8"/>
        <rFont val="Arial"/>
        <family val="0"/>
      </rPr>
      <t>Have measure been taken to avoid duplication and anomalies with CI records?</t>
    </r>
  </si>
  <si>
    <r>
      <t>20.</t>
    </r>
    <r>
      <rPr>
        <sz val="8"/>
        <rFont val="Arial"/>
        <family val="0"/>
      </rPr>
      <t xml:space="preserve"> Is configuration data used routinely for capacity planning purposes, e.g. to ascertain the actual growth of CI's within the organisation?</t>
    </r>
  </si>
  <si>
    <r>
      <t>21.</t>
    </r>
    <r>
      <rPr>
        <sz val="8"/>
        <rFont val="Arial"/>
        <family val="2"/>
      </rPr>
      <t xml:space="preserve"> Is there interface control between configuration management and third parties? </t>
    </r>
  </si>
  <si>
    <r>
      <t>22.</t>
    </r>
    <r>
      <rPr>
        <sz val="8"/>
        <rFont val="Arial"/>
        <family val="0"/>
      </rPr>
      <t xml:space="preserve"> Are there links and interfaces between configuration management and other Service Management systems?</t>
    </r>
  </si>
  <si>
    <r>
      <t xml:space="preserve">23. </t>
    </r>
    <r>
      <rPr>
        <sz val="8"/>
        <rFont val="Arial"/>
        <family val="0"/>
      </rPr>
      <t>Do service support and service delivery personnel regularly retrieve configuration data to facilitate their activities?</t>
    </r>
  </si>
  <si>
    <r>
      <t xml:space="preserve">24. </t>
    </r>
    <r>
      <rPr>
        <sz val="8"/>
        <rFont val="Arial"/>
        <family val="0"/>
      </rPr>
      <t>Are standard reports concerning CI information produced regularly?</t>
    </r>
  </si>
  <si>
    <r>
      <t xml:space="preserve">25. </t>
    </r>
    <r>
      <rPr>
        <sz val="8"/>
        <rFont val="Arial"/>
        <family val="0"/>
      </rPr>
      <t>Is there a configuration management database?</t>
    </r>
  </si>
  <si>
    <r>
      <t xml:space="preserve">26. </t>
    </r>
    <r>
      <rPr>
        <sz val="8"/>
        <rFont val="Arial"/>
        <family val="2"/>
      </rPr>
      <t>Are there controlled environments available within which CI's are manipulated?</t>
    </r>
  </si>
  <si>
    <r>
      <t xml:space="preserve">27. </t>
    </r>
    <r>
      <rPr>
        <sz val="8"/>
        <rFont val="Arial"/>
        <family val="0"/>
      </rPr>
      <t>Are build and release schedules produced on the basis of the CI records?</t>
    </r>
  </si>
  <si>
    <r>
      <t>28.</t>
    </r>
    <r>
      <rPr>
        <sz val="8"/>
        <rFont val="Arial"/>
        <family val="0"/>
      </rPr>
      <t xml:space="preserve"> Are the standards and other quality criteria applicable for the registration of CIs made explicit and applied?</t>
    </r>
  </si>
  <si>
    <r>
      <t xml:space="preserve">29. </t>
    </r>
    <r>
      <rPr>
        <sz val="8"/>
        <rFont val="Arial"/>
        <family val="0"/>
      </rPr>
      <t>Are the personnel responsible for configuration management activities suitably trained?</t>
    </r>
  </si>
  <si>
    <r>
      <t xml:space="preserve">30. </t>
    </r>
    <r>
      <rPr>
        <sz val="8"/>
        <rFont val="Arial"/>
        <family val="0"/>
      </rPr>
      <t>Does the organisation set and review either targets or objectives for Configuration Management?</t>
    </r>
  </si>
  <si>
    <r>
      <t xml:space="preserve">31. </t>
    </r>
    <r>
      <rPr>
        <sz val="8"/>
        <rFont val="Arial"/>
        <family val="0"/>
      </rPr>
      <t>Does the organisation use any tools to support the configuration management process?</t>
    </r>
  </si>
  <si>
    <r>
      <t xml:space="preserve">32. </t>
    </r>
    <r>
      <rPr>
        <sz val="8"/>
        <rFont val="Arial"/>
        <family val="0"/>
      </rPr>
      <t>Do you provide management with information concerning configuration items affected by major changes?</t>
    </r>
  </si>
  <si>
    <r>
      <t xml:space="preserve">33. </t>
    </r>
    <r>
      <rPr>
        <sz val="8"/>
        <rFont val="Arial"/>
        <family val="0"/>
      </rPr>
      <t>Do you provide management with information concerning information on the achievement of targets and objectives set for Configuration Management?</t>
    </r>
  </si>
  <si>
    <r>
      <t xml:space="preserve">34. </t>
    </r>
    <r>
      <rPr>
        <sz val="8"/>
        <rFont val="Arial"/>
        <family val="0"/>
      </rPr>
      <t>Do you provide management with information concerning database and record growth usage?</t>
    </r>
  </si>
  <si>
    <r>
      <t xml:space="preserve">35. </t>
    </r>
    <r>
      <rPr>
        <sz val="8"/>
        <rFont val="Arial"/>
        <family val="0"/>
      </rPr>
      <t>Do you provide management with information concerning exceptional problems regarding specific CIs / types of CI?</t>
    </r>
  </si>
  <si>
    <r>
      <t xml:space="preserve">36. </t>
    </r>
    <r>
      <rPr>
        <sz val="8"/>
        <rFont val="Arial"/>
        <family val="0"/>
      </rPr>
      <t>Do you provide management with information concerning non-conformance to standards?</t>
    </r>
  </si>
  <si>
    <r>
      <t xml:space="preserve">37. </t>
    </r>
    <r>
      <rPr>
        <sz val="8"/>
        <rFont val="Arial"/>
        <family val="0"/>
      </rPr>
      <t>Do you hold regular meetings with interested parties in which Configuration Management matters are discussed?</t>
    </r>
  </si>
  <si>
    <r>
      <t xml:space="preserve">38. </t>
    </r>
    <r>
      <rPr>
        <sz val="8"/>
        <rFont val="Arial"/>
        <family val="0"/>
      </rPr>
      <t xml:space="preserve">Do you receive notification from, or provide information to </t>
    </r>
    <r>
      <rPr>
        <i/>
        <sz val="8"/>
        <rFont val="Arial"/>
        <family val="2"/>
      </rPr>
      <t>Change management</t>
    </r>
    <r>
      <rPr>
        <sz val="8"/>
        <rFont val="Arial"/>
        <family val="0"/>
      </rPr>
      <t xml:space="preserve"> relating to every CI to be changed or introduced?</t>
    </r>
  </si>
  <si>
    <r>
      <t xml:space="preserve">39. </t>
    </r>
    <r>
      <rPr>
        <sz val="8"/>
        <rFont val="Arial"/>
        <family val="0"/>
      </rPr>
      <t xml:space="preserve">Is information exchanged with </t>
    </r>
    <r>
      <rPr>
        <i/>
        <sz val="8"/>
        <rFont val="Arial"/>
        <family val="2"/>
      </rPr>
      <t>Release Management</t>
    </r>
    <r>
      <rPr>
        <sz val="8"/>
        <rFont val="Arial"/>
        <family val="0"/>
      </rPr>
      <t xml:space="preserve"> in order to keep the Definitive Software Library (DSL) consistent with the CMDB?</t>
    </r>
  </si>
  <si>
    <r>
      <t xml:space="preserve">40. </t>
    </r>
    <r>
      <rPr>
        <sz val="8"/>
        <rFont val="Arial"/>
        <family val="0"/>
      </rPr>
      <t xml:space="preserve">Is configuration information made available to the </t>
    </r>
    <r>
      <rPr>
        <i/>
        <sz val="8"/>
        <rFont val="Arial"/>
        <family val="2"/>
      </rPr>
      <t>Service Desk</t>
    </r>
    <r>
      <rPr>
        <sz val="8"/>
        <rFont val="Arial"/>
        <family val="0"/>
      </rPr>
      <t xml:space="preserve"> regarding new CIs?</t>
    </r>
  </si>
  <si>
    <r>
      <t xml:space="preserve">41. </t>
    </r>
    <r>
      <rPr>
        <sz val="8"/>
        <rFont val="Arial"/>
        <family val="0"/>
      </rPr>
      <t xml:space="preserve">Does Configuration Management exchange information with </t>
    </r>
    <r>
      <rPr>
        <i/>
        <sz val="8"/>
        <rFont val="Arial"/>
        <family val="2"/>
      </rPr>
      <t>Problem Management</t>
    </r>
    <r>
      <rPr>
        <sz val="8"/>
        <rFont val="Arial"/>
        <family val="0"/>
      </rPr>
      <t xml:space="preserve"> concerning details of CIs relating to problems, suppliers, customers and changes?</t>
    </r>
  </si>
  <si>
    <r>
      <t xml:space="preserve">42. </t>
    </r>
    <r>
      <rPr>
        <sz val="8"/>
        <rFont val="Arial"/>
        <family val="0"/>
      </rPr>
      <t xml:space="preserve">Does Configuration Management exchange information with </t>
    </r>
    <r>
      <rPr>
        <i/>
        <sz val="8"/>
        <rFont val="Arial"/>
        <family val="2"/>
      </rPr>
      <t>Financial Management for IT Services</t>
    </r>
    <r>
      <rPr>
        <sz val="8"/>
        <rFont val="Arial"/>
        <family val="0"/>
      </rPr>
      <t xml:space="preserve"> regarding new cost and charging codes and other attributes?</t>
    </r>
  </si>
  <si>
    <r>
      <t xml:space="preserve">43. </t>
    </r>
    <r>
      <rPr>
        <sz val="8"/>
        <rFont val="Arial"/>
        <family val="0"/>
      </rPr>
      <t xml:space="preserve">Is configuration information made available to </t>
    </r>
    <r>
      <rPr>
        <i/>
        <sz val="8"/>
        <rFont val="Arial"/>
        <family val="2"/>
      </rPr>
      <t xml:space="preserve">IT Service Continuity Management </t>
    </r>
    <r>
      <rPr>
        <sz val="8"/>
        <rFont val="Arial"/>
        <family val="0"/>
      </rPr>
      <t>regarding CIs and backup details, and other security and contingency matters?</t>
    </r>
  </si>
  <si>
    <r>
      <t xml:space="preserve">44. </t>
    </r>
    <r>
      <rPr>
        <sz val="8"/>
        <rFont val="Arial"/>
        <family val="0"/>
      </rPr>
      <t xml:space="preserve">Is configuration information made available to </t>
    </r>
    <r>
      <rPr>
        <i/>
        <sz val="8"/>
        <rFont val="Arial"/>
        <family val="2"/>
      </rPr>
      <t>Capacity Management</t>
    </r>
    <r>
      <rPr>
        <sz val="8"/>
        <rFont val="Arial"/>
        <family val="0"/>
      </rPr>
      <t xml:space="preserve"> concerning growth estimates based on the CMDB?</t>
    </r>
  </si>
  <si>
    <r>
      <t>45.</t>
    </r>
    <r>
      <rPr>
        <sz val="8"/>
        <rFont val="Arial"/>
        <family val="0"/>
      </rPr>
      <t xml:space="preserve"> Do you check with the customer that the activities performed by Configuration Management adequately support their business needs?</t>
    </r>
  </si>
  <si>
    <r>
      <t xml:space="preserve">46. </t>
    </r>
    <r>
      <rPr>
        <sz val="8"/>
        <rFont val="Arial"/>
        <family val="0"/>
      </rPr>
      <t>Do you check with the customer that they are happy with the services provided?</t>
    </r>
  </si>
  <si>
    <r>
      <t xml:space="preserve">47. </t>
    </r>
    <r>
      <rPr>
        <sz val="8"/>
        <rFont val="Arial"/>
        <family val="0"/>
      </rPr>
      <t>Are you actively monitoring trends in customer satisfaction?</t>
    </r>
  </si>
  <si>
    <r>
      <t xml:space="preserve">48. </t>
    </r>
    <r>
      <rPr>
        <sz val="8"/>
        <rFont val="Arial"/>
        <family val="0"/>
      </rPr>
      <t>Are you feeding customer survey information into the service improvement agenda?</t>
    </r>
  </si>
  <si>
    <r>
      <t xml:space="preserve">49. </t>
    </r>
    <r>
      <rPr>
        <sz val="8"/>
        <rFont val="Arial"/>
        <family val="0"/>
      </rPr>
      <t>Are you monitoring the customers value perception of the services provided to them?</t>
    </r>
  </si>
  <si>
    <r>
      <t xml:space="preserve">1. </t>
    </r>
    <r>
      <rPr>
        <sz val="8"/>
        <rFont val="Arial"/>
        <family val="0"/>
      </rPr>
      <t>Are at least some change management activities established in the organisation, e.g. logging of change requests, change assessments, change planning, change implementation reviews?</t>
    </r>
  </si>
  <si>
    <r>
      <t>2.</t>
    </r>
    <r>
      <rPr>
        <sz val="8"/>
        <rFont val="Arial"/>
        <family val="0"/>
      </rPr>
      <t xml:space="preserve"> Are change management activities assigned to specific individuals or functional areas?</t>
    </r>
  </si>
  <si>
    <r>
      <t xml:space="preserve">4. </t>
    </r>
    <r>
      <rPr>
        <sz val="8"/>
        <rFont val="Arial"/>
        <family val="0"/>
      </rPr>
      <t xml:space="preserve">Has the purpose and benefits of change management been disseminated within the organisation? </t>
    </r>
  </si>
  <si>
    <r>
      <t>15.</t>
    </r>
    <r>
      <rPr>
        <sz val="8"/>
        <rFont val="Arial"/>
        <family val="0"/>
      </rPr>
      <t xml:space="preserve"> Are all changes initiated through the agreed change management channels, for example a Change Advisory Board?</t>
    </r>
  </si>
  <si>
    <r>
      <t>19.</t>
    </r>
    <r>
      <rPr>
        <sz val="8"/>
        <rFont val="Arial"/>
        <family val="0"/>
      </rPr>
      <t xml:space="preserve">  Are successful changes reviewed against the original business needs?</t>
    </r>
  </si>
  <si>
    <r>
      <t xml:space="preserve">28. </t>
    </r>
    <r>
      <rPr>
        <sz val="8"/>
        <rFont val="Arial"/>
        <family val="0"/>
      </rPr>
      <t>Does Change Management provide pertinent information concerning requests for change received (e.g. a breakdown of reasons for changes)?</t>
    </r>
  </si>
  <si>
    <r>
      <t xml:space="preserve">30. </t>
    </r>
    <r>
      <rPr>
        <sz val="8"/>
        <rFont val="Arial"/>
        <family val="0"/>
      </rPr>
      <t>Does Change Management provide pertinent information concerning number  and % of changes?</t>
    </r>
  </si>
  <si>
    <r>
      <t xml:space="preserve">32. </t>
    </r>
    <r>
      <rPr>
        <sz val="8"/>
        <rFont val="Arial"/>
        <family val="0"/>
      </rPr>
      <t>Does Change Management provide pertinent information concerning business impact of changes?</t>
    </r>
  </si>
  <si>
    <r>
      <t xml:space="preserve">33. </t>
    </r>
    <r>
      <rPr>
        <sz val="8"/>
        <rFont val="Arial"/>
        <family val="0"/>
      </rPr>
      <t>Does Change Management provide pertinent information concerning change slippage (including backlogs and bottlenecks)?</t>
    </r>
  </si>
  <si>
    <r>
      <t xml:space="preserve">36. </t>
    </r>
    <r>
      <rPr>
        <sz val="8"/>
        <rFont val="Arial"/>
        <family val="0"/>
      </rPr>
      <t xml:space="preserve">Does CM exchange information with </t>
    </r>
    <r>
      <rPr>
        <i/>
        <sz val="8"/>
        <rFont val="Arial"/>
        <family val="2"/>
      </rPr>
      <t>Configuration Management</t>
    </r>
    <r>
      <rPr>
        <sz val="8"/>
        <rFont val="Arial"/>
        <family val="0"/>
      </rPr>
      <t xml:space="preserve"> regarding change progress and change closure?</t>
    </r>
  </si>
  <si>
    <r>
      <t xml:space="preserve">37. </t>
    </r>
    <r>
      <rPr>
        <sz val="8"/>
        <rFont val="Arial"/>
        <family val="0"/>
      </rPr>
      <t xml:space="preserve">Does CM exchange information with </t>
    </r>
    <r>
      <rPr>
        <i/>
        <sz val="8"/>
        <rFont val="Arial"/>
        <family val="2"/>
      </rPr>
      <t>Configuration Management</t>
    </r>
    <r>
      <rPr>
        <sz val="8"/>
        <rFont val="Arial"/>
        <family val="0"/>
      </rPr>
      <t xml:space="preserve"> regarding change impact assessment on configuration items?</t>
    </r>
  </si>
  <si>
    <r>
      <t xml:space="preserve">38. </t>
    </r>
    <r>
      <rPr>
        <sz val="8"/>
        <rFont val="Arial"/>
        <family val="0"/>
      </rPr>
      <t xml:space="preserve">Does CM exchange information with </t>
    </r>
    <r>
      <rPr>
        <i/>
        <sz val="8"/>
        <rFont val="Arial"/>
        <family val="2"/>
      </rPr>
      <t>Problem Management</t>
    </r>
    <r>
      <rPr>
        <sz val="8"/>
        <rFont val="Arial"/>
        <family val="0"/>
      </rPr>
      <t xml:space="preserve"> regarding changes required to resolve problems / known errors?</t>
    </r>
  </si>
  <si>
    <r>
      <t xml:space="preserve">39. </t>
    </r>
    <r>
      <rPr>
        <sz val="8"/>
        <rFont val="Arial"/>
        <family val="0"/>
      </rPr>
      <t xml:space="preserve">Does CM exchange information with </t>
    </r>
    <r>
      <rPr>
        <i/>
        <sz val="8"/>
        <rFont val="Arial"/>
        <family val="2"/>
      </rPr>
      <t>Problem Management</t>
    </r>
    <r>
      <rPr>
        <sz val="8"/>
        <rFont val="Arial"/>
        <family val="0"/>
      </rPr>
      <t xml:space="preserve"> regarding progress reporting and for receiving problem escalation reports?</t>
    </r>
  </si>
  <si>
    <r>
      <t xml:space="preserve">40. </t>
    </r>
    <r>
      <rPr>
        <sz val="8"/>
        <rFont val="Arial"/>
        <family val="0"/>
      </rPr>
      <t>Does CM exchange information with</t>
    </r>
    <r>
      <rPr>
        <i/>
        <sz val="8"/>
        <rFont val="Arial"/>
        <family val="2"/>
      </rPr>
      <t xml:space="preserve"> Problem Management</t>
    </r>
    <r>
      <rPr>
        <sz val="8"/>
        <rFont val="Arial"/>
        <family val="0"/>
      </rPr>
      <t xml:space="preserve"> regarding obtaining problem information relating to change?</t>
    </r>
  </si>
  <si>
    <r>
      <t xml:space="preserve">41. </t>
    </r>
    <r>
      <rPr>
        <sz val="8"/>
        <rFont val="Arial"/>
        <family val="0"/>
      </rPr>
      <t xml:space="preserve">Does CM exchange information with the </t>
    </r>
    <r>
      <rPr>
        <i/>
        <sz val="8"/>
        <rFont val="Arial"/>
        <family val="2"/>
      </rPr>
      <t>Service Desk</t>
    </r>
    <r>
      <rPr>
        <sz val="8"/>
        <rFont val="Arial"/>
        <family val="0"/>
      </rPr>
      <t xml:space="preserve"> for notification of change progress?</t>
    </r>
  </si>
  <si>
    <r>
      <t xml:space="preserve">42. </t>
    </r>
    <r>
      <rPr>
        <sz val="8"/>
        <rFont val="Arial"/>
        <family val="0"/>
      </rPr>
      <t xml:space="preserve">Does CM exchange information with the </t>
    </r>
    <r>
      <rPr>
        <i/>
        <sz val="8"/>
        <rFont val="Arial"/>
        <family val="2"/>
      </rPr>
      <t>Service Desk</t>
    </r>
    <r>
      <rPr>
        <sz val="8"/>
        <rFont val="Arial"/>
        <family val="0"/>
      </rPr>
      <t xml:space="preserve"> for notification of change schedule?</t>
    </r>
  </si>
  <si>
    <r>
      <t xml:space="preserve">43. </t>
    </r>
    <r>
      <rPr>
        <sz val="8"/>
        <rFont val="Arial"/>
        <family val="0"/>
      </rPr>
      <t xml:space="preserve">Does CM exchange information with the </t>
    </r>
    <r>
      <rPr>
        <i/>
        <sz val="8"/>
        <rFont val="Arial"/>
        <family val="2"/>
      </rPr>
      <t>Service Desk</t>
    </r>
    <r>
      <rPr>
        <sz val="8"/>
        <rFont val="Arial"/>
        <family val="0"/>
      </rPr>
      <t xml:space="preserve"> for assessing impact of change on Service Desk support levels?</t>
    </r>
  </si>
  <si>
    <r>
      <t xml:space="preserve">44. </t>
    </r>
    <r>
      <rPr>
        <sz val="8"/>
        <rFont val="Arial"/>
        <family val="0"/>
      </rPr>
      <t xml:space="preserve">Does CM exchange information with the </t>
    </r>
    <r>
      <rPr>
        <i/>
        <sz val="8"/>
        <rFont val="Arial"/>
        <family val="2"/>
      </rPr>
      <t>Service Desk</t>
    </r>
    <r>
      <rPr>
        <sz val="8"/>
        <rFont val="Arial"/>
        <family val="0"/>
      </rPr>
      <t xml:space="preserve"> for obtaining information concerning incidents and calls relating to change?</t>
    </r>
  </si>
  <si>
    <r>
      <t xml:space="preserve">45. </t>
    </r>
    <r>
      <rPr>
        <sz val="8"/>
        <rFont val="Arial"/>
        <family val="0"/>
      </rPr>
      <t>Does CM exchange information with</t>
    </r>
    <r>
      <rPr>
        <i/>
        <sz val="8"/>
        <rFont val="Arial"/>
        <family val="2"/>
      </rPr>
      <t xml:space="preserve"> Release Management </t>
    </r>
    <r>
      <rPr>
        <sz val="8"/>
        <rFont val="Arial"/>
        <family val="0"/>
      </rPr>
      <t>concerning change implementation?</t>
    </r>
  </si>
  <si>
    <r>
      <t xml:space="preserve">46. </t>
    </r>
    <r>
      <rPr>
        <sz val="8"/>
        <rFont val="Arial"/>
        <family val="0"/>
      </rPr>
      <t xml:space="preserve">Does CM exchange information with </t>
    </r>
    <r>
      <rPr>
        <i/>
        <sz val="8"/>
        <rFont val="Arial"/>
        <family val="2"/>
      </rPr>
      <t>Release Management</t>
    </r>
    <r>
      <rPr>
        <sz val="8"/>
        <rFont val="Arial"/>
        <family val="0"/>
      </rPr>
      <t xml:space="preserve"> concerning the notification and scheduling of software and hardware releases?</t>
    </r>
  </si>
  <si>
    <r>
      <t xml:space="preserve">47. </t>
    </r>
    <r>
      <rPr>
        <sz val="8"/>
        <rFont val="Arial"/>
        <family val="0"/>
      </rPr>
      <t xml:space="preserve">Does CM exchange information with </t>
    </r>
    <r>
      <rPr>
        <i/>
        <sz val="8"/>
        <rFont val="Arial"/>
        <family val="2"/>
      </rPr>
      <t xml:space="preserve">Service Level Management </t>
    </r>
    <r>
      <rPr>
        <sz val="8"/>
        <rFont val="Arial"/>
        <family val="0"/>
      </rPr>
      <t>regarding the change schedule?</t>
    </r>
  </si>
  <si>
    <r>
      <t xml:space="preserve">48. </t>
    </r>
    <r>
      <rPr>
        <sz val="8"/>
        <rFont val="Arial"/>
        <family val="0"/>
      </rPr>
      <t xml:space="preserve">Does CM exchange information with </t>
    </r>
    <r>
      <rPr>
        <i/>
        <sz val="8"/>
        <rFont val="Arial"/>
        <family val="2"/>
      </rPr>
      <t>Service Level Management</t>
    </r>
    <r>
      <rPr>
        <sz val="8"/>
        <rFont val="Arial"/>
        <family val="0"/>
      </rPr>
      <t xml:space="preserve"> regarding potential change impact on service level agreements?</t>
    </r>
  </si>
  <si>
    <r>
      <t xml:space="preserve">49. </t>
    </r>
    <r>
      <rPr>
        <sz val="8"/>
        <rFont val="Arial"/>
        <family val="0"/>
      </rPr>
      <t xml:space="preserve">Does CM exchange information with </t>
    </r>
    <r>
      <rPr>
        <i/>
        <sz val="8"/>
        <rFont val="Arial"/>
        <family val="2"/>
      </rPr>
      <t>IT Service Continuity Management</t>
    </r>
    <r>
      <rPr>
        <sz val="8"/>
        <rFont val="Arial"/>
        <family val="0"/>
      </rPr>
      <t xml:space="preserve"> for notification of change schedule?</t>
    </r>
  </si>
  <si>
    <r>
      <t xml:space="preserve">50. </t>
    </r>
    <r>
      <rPr>
        <sz val="8"/>
        <rFont val="Arial"/>
        <family val="0"/>
      </rPr>
      <t xml:space="preserve">Does CM exchange information with </t>
    </r>
    <r>
      <rPr>
        <i/>
        <sz val="8"/>
        <rFont val="Arial"/>
        <family val="2"/>
      </rPr>
      <t>IT Service Continuity Management</t>
    </r>
    <r>
      <rPr>
        <sz val="8"/>
        <rFont val="Arial"/>
        <family val="0"/>
      </rPr>
      <t xml:space="preserve"> for assessing impact of change on contigency plans?</t>
    </r>
  </si>
  <si>
    <r>
      <t>51.</t>
    </r>
    <r>
      <rPr>
        <sz val="8"/>
        <rFont val="Arial"/>
        <family val="0"/>
      </rPr>
      <t xml:space="preserve"> Does CM exchange information with </t>
    </r>
    <r>
      <rPr>
        <i/>
        <sz val="8"/>
        <rFont val="Arial"/>
        <family val="2"/>
      </rPr>
      <t>Capacity Management</t>
    </r>
    <r>
      <rPr>
        <sz val="8"/>
        <rFont val="Arial"/>
        <family val="0"/>
      </rPr>
      <t xml:space="preserve"> regarding performance and capacity issues relating to change?</t>
    </r>
  </si>
  <si>
    <r>
      <t>1.</t>
    </r>
    <r>
      <rPr>
        <sz val="8"/>
        <rFont val="Arial"/>
        <family val="0"/>
      </rPr>
      <t xml:space="preserve"> Are at least some release management activities established within the organisation, e.g. procedures for the release and distribution of software? </t>
    </r>
  </si>
  <si>
    <r>
      <t xml:space="preserve">2. </t>
    </r>
    <r>
      <rPr>
        <sz val="8"/>
        <rFont val="Arial"/>
        <family val="0"/>
      </rPr>
      <t>Is there a release policy which has been agreed with customers?</t>
    </r>
  </si>
  <si>
    <r>
      <t xml:space="preserve">3. </t>
    </r>
    <r>
      <rPr>
        <sz val="8"/>
        <rFont val="Arial"/>
        <family val="0"/>
      </rPr>
      <t xml:space="preserve">Has change management been established within the organisation? </t>
    </r>
  </si>
  <si>
    <r>
      <t>4.</t>
    </r>
    <r>
      <rPr>
        <sz val="8"/>
        <rFont val="Arial"/>
        <family val="0"/>
      </rPr>
      <t xml:space="preserve"> Is there an up-to-date inventory of software and hardware configuration items (CIs)?</t>
    </r>
  </si>
  <si>
    <r>
      <t xml:space="preserve">36. </t>
    </r>
    <r>
      <rPr>
        <sz val="8"/>
        <rFont val="Arial"/>
        <family val="0"/>
      </rPr>
      <t>Do you provide management with information concerning customer satisfaction with services?</t>
    </r>
  </si>
  <si>
    <r>
      <t xml:space="preserve">38. </t>
    </r>
    <r>
      <rPr>
        <sz val="8"/>
        <rFont val="Arial"/>
        <family val="0"/>
      </rPr>
      <t>Do you provide management with information concerning customer awareness/ training needs?</t>
    </r>
  </si>
  <si>
    <r>
      <t xml:space="preserve">39. </t>
    </r>
    <r>
      <rPr>
        <sz val="8"/>
        <rFont val="Arial"/>
        <family val="0"/>
      </rPr>
      <t>Do you provide management with information concerning trend analysis in incident occurrence and resolution?</t>
    </r>
  </si>
  <si>
    <r>
      <t xml:space="preserve">40. </t>
    </r>
    <r>
      <rPr>
        <sz val="8"/>
        <rFont val="Arial"/>
        <family val="0"/>
      </rPr>
      <t>Do you hold regular meetings with interested parties in which Service Desk matters are discussed?</t>
    </r>
  </si>
  <si>
    <r>
      <t xml:space="preserve">41. </t>
    </r>
    <r>
      <rPr>
        <sz val="8"/>
        <rFont val="Arial"/>
        <family val="0"/>
      </rPr>
      <t>Does the Service Desk control the Incident Management  function and have the interfaces between the Service Desk and Incident management been defined and communicated?</t>
    </r>
  </si>
  <si>
    <r>
      <t xml:space="preserve">42. </t>
    </r>
    <r>
      <rPr>
        <sz val="8"/>
        <rFont val="Arial"/>
        <family val="0"/>
      </rPr>
      <t>Does the Service Desk receive information from Change Management regarding impending changes to services?</t>
    </r>
  </si>
  <si>
    <r>
      <t xml:space="preserve">43. </t>
    </r>
    <r>
      <rPr>
        <sz val="8"/>
        <rFont val="Arial"/>
        <family val="0"/>
      </rPr>
      <t>Does the Service Desk exchange information with Service Level Management concerning breaches in service level agreements and the service and support commitments they contain?</t>
    </r>
  </si>
  <si>
    <r>
      <t>44.</t>
    </r>
    <r>
      <rPr>
        <sz val="8"/>
        <rFont val="Arial"/>
        <family val="0"/>
      </rPr>
      <t xml:space="preserve"> Do you check with the customer if the activities performed by the Service Desk adequately support their business needs?</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</si>
</sst>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3">
    <font>
      <sz val="10"/>
      <name val="Arial"/>
      <family val="0"/>
    </font>
    <font>
      <sz val="8"/>
      <name val="Arial"/>
      <family val="0"/>
    </font>
    <font>
      <b/>
      <sz val="8"/>
      <name val="Arial"/>
      <family val="0"/>
    </font>
    <font>
      <b/>
      <sz val="10"/>
      <name val="Arial"/>
      <family val="2"/>
    </font>
    <font>
      <b/>
      <u val="single"/>
      <sz val="12"/>
      <name val="Arial"/>
      <family val="2"/>
    </font>
    <font>
      <sz val="10"/>
      <color indexed="12"/>
      <name val="Arial"/>
      <family val="2"/>
    </font>
    <font>
      <b/>
      <sz val="10"/>
      <color indexed="18"/>
      <name val="Arial"/>
      <family val="2"/>
    </font>
    <font>
      <b/>
      <sz val="7"/>
      <name val="Arial"/>
      <family val="2"/>
    </font>
    <font>
      <b/>
      <u val="single"/>
      <sz val="10"/>
      <color indexed="18"/>
      <name val="Arial"/>
      <family val="2"/>
    </font>
    <font>
      <u val="single"/>
      <sz val="10"/>
      <color indexed="18"/>
      <name val="Arial"/>
      <family val="2"/>
    </font>
    <font>
      <sz val="10"/>
      <color indexed="48"/>
      <name val="Arial"/>
      <family val="2"/>
    </font>
    <font>
      <b/>
      <sz val="12"/>
      <color indexed="18"/>
      <name val="Arial"/>
      <family val="2"/>
    </font>
    <font>
      <b/>
      <sz val="10"/>
      <color indexed="10"/>
      <name val="Arial"/>
      <family val="2"/>
    </font>
    <font>
      <b/>
      <sz val="12"/>
      <name val="Arial"/>
      <family val="2"/>
    </font>
    <font>
      <sz val="8"/>
      <color indexed="8"/>
      <name val="Times New Roman"/>
      <family val="0"/>
    </font>
    <font>
      <sz val="10"/>
      <color indexed="8"/>
      <name val="Times New Roman"/>
      <family val="0"/>
    </font>
    <font>
      <i/>
      <sz val="10"/>
      <name val="Arial"/>
      <family val="2"/>
    </font>
    <font>
      <sz val="18.5"/>
      <name val="Arial"/>
      <family val="0"/>
    </font>
    <font>
      <sz val="17"/>
      <name val="Arial"/>
      <family val="0"/>
    </font>
    <font>
      <sz val="10.25"/>
      <name val="Arial"/>
      <family val="2"/>
    </font>
    <font>
      <sz val="21.25"/>
      <name val="Arial"/>
      <family val="0"/>
    </font>
    <font>
      <sz val="17.25"/>
      <name val="Arial"/>
      <family val="0"/>
    </font>
    <font>
      <i/>
      <sz val="8"/>
      <name val="Arial"/>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s>
  <borders count="7">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3" fillId="0" borderId="0" xfId="0" applyFont="1" applyAlignment="1">
      <alignment horizontal="center" vertical="center"/>
    </xf>
    <xf numFmtId="0" fontId="0" fillId="0" borderId="0" xfId="0" applyAlignment="1">
      <alignment vertical="center"/>
    </xf>
    <xf numFmtId="0" fontId="2" fillId="2" borderId="1" xfId="0" applyFont="1" applyFill="1" applyBorder="1" applyAlignment="1">
      <alignment vertical="center" wrapText="1"/>
    </xf>
    <xf numFmtId="0" fontId="2" fillId="0" borderId="2"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6" fillId="0" borderId="0" xfId="0" applyFont="1" applyAlignment="1">
      <alignment horizontal="left" vertical="center" wrapText="1"/>
    </xf>
    <xf numFmtId="0" fontId="5" fillId="3" borderId="1" xfId="0" applyFont="1" applyFill="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vertical="center"/>
    </xf>
    <xf numFmtId="0" fontId="3" fillId="0" borderId="0" xfId="0" applyFont="1" applyAlignment="1">
      <alignment vertical="center"/>
    </xf>
    <xf numFmtId="0" fontId="7" fillId="0" borderId="0" xfId="0" applyFont="1" applyBorder="1" applyAlignment="1">
      <alignment vertical="center" wrapText="1"/>
    </xf>
    <xf numFmtId="0" fontId="5" fillId="3" borderId="1" xfId="0" applyFont="1" applyFill="1" applyBorder="1" applyAlignment="1" applyProtection="1">
      <alignment horizontal="left" vertical="center"/>
      <protection locked="0"/>
    </xf>
    <xf numFmtId="0" fontId="6" fillId="0" borderId="3" xfId="0" applyFont="1" applyBorder="1" applyAlignment="1">
      <alignment horizontal="left" wrapText="1"/>
    </xf>
    <xf numFmtId="49" fontId="5" fillId="3" borderId="1" xfId="0" applyNumberFormat="1" applyFont="1" applyFill="1" applyBorder="1" applyAlignment="1" applyProtection="1">
      <alignment horizontal="left" vertical="center"/>
      <protection locked="0"/>
    </xf>
    <xf numFmtId="0" fontId="0" fillId="0" borderId="0" xfId="0" applyFont="1" applyAlignment="1">
      <alignment vertical="center"/>
    </xf>
    <xf numFmtId="0" fontId="12" fillId="0" borderId="0" xfId="0" applyFont="1" applyAlignment="1">
      <alignment horizontal="center" vertical="center"/>
    </xf>
    <xf numFmtId="0" fontId="2" fillId="0" borderId="0" xfId="0" applyFont="1" applyBorder="1" applyAlignment="1">
      <alignment wrapText="1"/>
    </xf>
    <xf numFmtId="0" fontId="0" fillId="0" borderId="0" xfId="0" applyBorder="1" applyAlignment="1">
      <alignment wrapText="1"/>
    </xf>
    <xf numFmtId="0" fontId="3" fillId="0" borderId="0" xfId="0" applyFont="1" applyBorder="1" applyAlignment="1">
      <alignment horizontal="center" vertical="center"/>
    </xf>
    <xf numFmtId="0" fontId="2" fillId="0" borderId="0" xfId="0" applyFont="1" applyBorder="1" applyAlignment="1">
      <alignment/>
    </xf>
    <xf numFmtId="0" fontId="0" fillId="0" borderId="0" xfId="0" applyBorder="1" applyAlignment="1">
      <alignment/>
    </xf>
    <xf numFmtId="0" fontId="12" fillId="0" borderId="0" xfId="0" applyFont="1" applyBorder="1" applyAlignment="1">
      <alignment horizontal="center" vertical="center"/>
    </xf>
    <xf numFmtId="0" fontId="0" fillId="0" borderId="0" xfId="0" applyFill="1" applyBorder="1" applyAlignment="1">
      <alignment vertical="center"/>
    </xf>
    <xf numFmtId="0" fontId="2" fillId="0" borderId="0" xfId="0" applyFont="1" applyFill="1" applyBorder="1" applyAlignment="1">
      <alignment vertical="center" wrapText="1"/>
    </xf>
    <xf numFmtId="0" fontId="7" fillId="0" borderId="0" xfId="0" applyFont="1" applyFill="1" applyBorder="1" applyAlignment="1">
      <alignment vertical="center" wrapText="1"/>
    </xf>
    <xf numFmtId="0" fontId="3" fillId="0" borderId="0" xfId="0" applyFont="1" applyFill="1" applyBorder="1" applyAlignment="1">
      <alignment horizontal="center" vertical="center"/>
    </xf>
    <xf numFmtId="0" fontId="2" fillId="0" borderId="0" xfId="0" applyFont="1" applyFill="1" applyBorder="1" applyAlignment="1">
      <alignment wrapText="1"/>
    </xf>
    <xf numFmtId="0" fontId="2" fillId="0" borderId="0" xfId="0" applyFont="1" applyBorder="1" applyAlignment="1">
      <alignment/>
    </xf>
    <xf numFmtId="0" fontId="0" fillId="0" borderId="0" xfId="0" applyFont="1" applyBorder="1" applyAlignment="1">
      <alignment/>
    </xf>
    <xf numFmtId="0" fontId="0" fillId="0" borderId="0" xfId="0" applyFont="1" applyBorder="1" applyAlignment="1">
      <alignment wrapText="1"/>
    </xf>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0" fontId="8"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11" fillId="4" borderId="4"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Service Desk Results</a:t>
            </a:r>
          </a:p>
        </c:rich>
      </c:tx>
      <c:layout/>
      <c:spPr>
        <a:noFill/>
        <a:ln>
          <a:noFill/>
        </a:ln>
      </c:spPr>
    </c:title>
    <c:view3D>
      <c:rotX val="15"/>
      <c:rotY val="20"/>
      <c:depthPercent val="100"/>
      <c:rAngAx val="1"/>
    </c:view3D>
    <c:plotArea>
      <c:layout>
        <c:manualLayout>
          <c:xMode val="edge"/>
          <c:yMode val="edge"/>
          <c:x val="0"/>
          <c:y val="0.08475"/>
          <c:w val="0.99825"/>
          <c:h val="0.79675"/>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Products</c:v>
              </c:pt>
              <c:pt idx="5">
                <c:v> Quality Control</c:v>
              </c:pt>
              <c:pt idx="6">
                <c:v>Management Information</c:v>
              </c:pt>
              <c:pt idx="7">
                <c:v>External Intergration</c:v>
              </c:pt>
              <c:pt idx="8">
                <c:v>Customer Interface</c:v>
              </c:pt>
            </c:strLit>
          </c:cat>
          <c:val>
            <c:numLit>
              <c:ptCount val="9"/>
              <c:pt idx="0">
                <c:v>4</c:v>
              </c:pt>
              <c:pt idx="1">
                <c:v>9</c:v>
              </c:pt>
              <c:pt idx="2">
                <c:v>26</c:v>
              </c:pt>
              <c:pt idx="3">
                <c:v>7</c:v>
              </c:pt>
              <c:pt idx="4">
                <c:v>16</c:v>
              </c:pt>
              <c:pt idx="5">
                <c:v>8</c:v>
              </c:pt>
              <c:pt idx="6">
                <c:v>8</c:v>
              </c:pt>
              <c:pt idx="7">
                <c:v>6</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Products</c:v>
              </c:pt>
              <c:pt idx="5">
                <c:v> Quality Control</c:v>
              </c:pt>
              <c:pt idx="6">
                <c:v>Management Information</c:v>
              </c:pt>
              <c:pt idx="7">
                <c:v>External Intergration</c:v>
              </c:pt>
              <c:pt idx="8">
                <c:v>Customer Interface</c:v>
              </c:pt>
            </c:strLit>
          </c:cat>
          <c:val>
            <c:numRef>
              <c:f>('Service Desk'!$E$63,'Service Desk'!$E$70,'Service Desk'!$E$82,'Service Desk'!$E$89,'Service Desk'!$E$98,'Service Desk'!$E$105,'Service Desk'!$E$111,'Service Desk'!$E$117,'Service Desk'!$E$124)</c:f>
              <c:numCache>
                <c:ptCount val="9"/>
                <c:pt idx="0">
                  <c:v>0</c:v>
                </c:pt>
                <c:pt idx="1">
                  <c:v>0</c:v>
                </c:pt>
                <c:pt idx="2">
                  <c:v>0</c:v>
                </c:pt>
                <c:pt idx="3">
                  <c:v>0</c:v>
                </c:pt>
                <c:pt idx="4">
                  <c:v>0</c:v>
                </c:pt>
                <c:pt idx="5">
                  <c:v>0</c:v>
                </c:pt>
                <c:pt idx="6">
                  <c:v>0</c:v>
                </c:pt>
                <c:pt idx="7">
                  <c:v>0</c:v>
                </c:pt>
                <c:pt idx="8">
                  <c:v>0</c:v>
                </c:pt>
              </c:numCache>
            </c:numRef>
          </c:val>
          <c:shape val="box"/>
        </c:ser>
        <c:shape val="box"/>
        <c:axId val="54385416"/>
        <c:axId val="19706697"/>
      </c:bar3DChart>
      <c:catAx>
        <c:axId val="54385416"/>
        <c:scaling>
          <c:orientation val="minMax"/>
        </c:scaling>
        <c:axPos val="b"/>
        <c:delete val="0"/>
        <c:numFmt formatCode="General" sourceLinked="1"/>
        <c:majorTickMark val="out"/>
        <c:minorTickMark val="none"/>
        <c:tickLblPos val="low"/>
        <c:txPr>
          <a:bodyPr/>
          <a:lstStyle/>
          <a:p>
            <a:pPr>
              <a:defRPr lang="en-US" cap="none" sz="1000" b="0" i="0" u="none" baseline="0">
                <a:latin typeface="Arial"/>
                <a:ea typeface="Arial"/>
                <a:cs typeface="Arial"/>
              </a:defRPr>
            </a:pPr>
          </a:p>
        </c:txPr>
        <c:crossAx val="19706697"/>
        <c:crosses val="autoZero"/>
        <c:auto val="1"/>
        <c:lblOffset val="100"/>
        <c:noMultiLvlLbl val="0"/>
      </c:catAx>
      <c:valAx>
        <c:axId val="19706697"/>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385416"/>
        <c:crossesAt val="1"/>
        <c:crossBetween val="between"/>
        <c:dispUnits/>
        <c:majorUnit val="2"/>
      </c:valAx>
      <c:spPr>
        <a:noFill/>
        <a:ln>
          <a:noFill/>
        </a:ln>
      </c:spPr>
    </c:plotArea>
    <c:legend>
      <c:legendPos val="b"/>
      <c:layout>
        <c:manualLayout>
          <c:xMode val="edge"/>
          <c:yMode val="edge"/>
          <c:x val="0.34775"/>
          <c:y val="0.908"/>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7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Incident Management Results</a:t>
            </a:r>
          </a:p>
        </c:rich>
      </c:tx>
      <c:layout>
        <c:manualLayout>
          <c:xMode val="factor"/>
          <c:yMode val="factor"/>
          <c:x val="0"/>
          <c:y val="-0.00575"/>
        </c:manualLayout>
      </c:layout>
      <c:spPr>
        <a:noFill/>
        <a:ln>
          <a:noFill/>
        </a:ln>
      </c:spPr>
    </c:title>
    <c:view3D>
      <c:rotX val="15"/>
      <c:rotY val="20"/>
      <c:depthPercent val="100"/>
      <c:rAngAx val="1"/>
    </c:view3D>
    <c:plotArea>
      <c:layout>
        <c:manualLayout>
          <c:xMode val="edge"/>
          <c:yMode val="edge"/>
          <c:x val="0"/>
          <c:y val="0.08875"/>
          <c:w val="1"/>
          <c:h val="0.806"/>
        </c:manualLayout>
      </c:layout>
      <c:bar3DChart>
        <c:barDir val="col"/>
        <c:grouping val="clustered"/>
        <c:varyColors val="0"/>
        <c:ser>
          <c:idx val="0"/>
          <c:order val="0"/>
          <c:tx>
            <c:v>Maximum Score Attainable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Intergration</c:v>
              </c:pt>
              <c:pt idx="4">
                <c:v> Products</c:v>
              </c:pt>
              <c:pt idx="5">
                <c:v>Quality Control</c:v>
              </c:pt>
              <c:pt idx="6">
                <c:v>Management Information</c:v>
              </c:pt>
              <c:pt idx="7">
                <c:v>External Integration</c:v>
              </c:pt>
              <c:pt idx="8">
                <c:v>Customer Interface</c:v>
              </c:pt>
            </c:strLit>
          </c:cat>
          <c:val>
            <c:numLit>
              <c:ptCount val="9"/>
              <c:pt idx="0">
                <c:v>4</c:v>
              </c:pt>
              <c:pt idx="1">
                <c:v>6</c:v>
              </c:pt>
              <c:pt idx="2">
                <c:v>28</c:v>
              </c:pt>
              <c:pt idx="3">
                <c:v>4</c:v>
              </c:pt>
              <c:pt idx="4">
                <c:v>12</c:v>
              </c:pt>
              <c:pt idx="5">
                <c:v>8</c:v>
              </c:pt>
              <c:pt idx="6">
                <c:v>6</c:v>
              </c:pt>
              <c:pt idx="7">
                <c:v>13</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Intergration</c:v>
              </c:pt>
              <c:pt idx="4">
                <c:v> Products</c:v>
              </c:pt>
              <c:pt idx="5">
                <c:v>Quality Control</c:v>
              </c:pt>
              <c:pt idx="6">
                <c:v>Management Information</c:v>
              </c:pt>
              <c:pt idx="7">
                <c:v>External Integration</c:v>
              </c:pt>
              <c:pt idx="8">
                <c:v>Customer Interface</c:v>
              </c:pt>
            </c:strLit>
          </c:cat>
          <c:val>
            <c:numRef>
              <c:f>('Incident Management'!$E$63,'Incident Management'!$E$69,'Incident Management'!$E$81,'Incident Management'!$E$86,'Incident Management'!$E$94,'Incident Management'!$E$101,'Incident Management'!$E$107,'Incident Management'!$E$116,'Incident Management'!$E$123)</c:f>
              <c:numCache>
                <c:ptCount val="9"/>
                <c:pt idx="0">
                  <c:v>4</c:v>
                </c:pt>
                <c:pt idx="1">
                  <c:v>6</c:v>
                </c:pt>
                <c:pt idx="2">
                  <c:v>28</c:v>
                </c:pt>
                <c:pt idx="3">
                  <c:v>4</c:v>
                </c:pt>
                <c:pt idx="4">
                  <c:v>12</c:v>
                </c:pt>
                <c:pt idx="5">
                  <c:v>8</c:v>
                </c:pt>
                <c:pt idx="6">
                  <c:v>6</c:v>
                </c:pt>
                <c:pt idx="7">
                  <c:v>13</c:v>
                </c:pt>
                <c:pt idx="8">
                  <c:v>5</c:v>
                </c:pt>
              </c:numCache>
            </c:numRef>
          </c:val>
          <c:shape val="box"/>
        </c:ser>
        <c:shape val="box"/>
        <c:axId val="43142546"/>
        <c:axId val="52738595"/>
      </c:bar3DChart>
      <c:catAx>
        <c:axId val="43142546"/>
        <c:scaling>
          <c:orientation val="minMax"/>
        </c:scaling>
        <c:axPos val="b"/>
        <c:delete val="0"/>
        <c:numFmt formatCode="General" sourceLinked="1"/>
        <c:majorTickMark val="out"/>
        <c:minorTickMark val="none"/>
        <c:tickLblPos val="low"/>
        <c:crossAx val="52738595"/>
        <c:crosses val="autoZero"/>
        <c:auto val="1"/>
        <c:lblOffset val="100"/>
        <c:noMultiLvlLbl val="0"/>
      </c:catAx>
      <c:valAx>
        <c:axId val="52738595"/>
        <c:scaling>
          <c:orientation val="minMax"/>
        </c:scaling>
        <c:axPos val="l"/>
        <c:majorGridlines/>
        <c:delete val="0"/>
        <c:numFmt formatCode="General" sourceLinked="1"/>
        <c:majorTickMark val="out"/>
        <c:minorTickMark val="none"/>
        <c:tickLblPos val="nextTo"/>
        <c:crossAx val="43142546"/>
        <c:crossesAt val="1"/>
        <c:crossBetween val="between"/>
        <c:dispUnits/>
        <c:majorUnit val="2"/>
      </c:valAx>
      <c:spPr>
        <a:noFill/>
        <a:ln>
          <a:noFill/>
        </a:ln>
      </c:spPr>
    </c:plotArea>
    <c:legend>
      <c:legendPos val="b"/>
      <c:layout>
        <c:manualLayout>
          <c:xMode val="edge"/>
          <c:yMode val="edge"/>
          <c:x val="0.34875"/>
          <c:y val="0.91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Problem Management Results</a:t>
            </a:r>
          </a:p>
        </c:rich>
      </c:tx>
      <c:layout>
        <c:manualLayout>
          <c:xMode val="factor"/>
          <c:yMode val="factor"/>
          <c:x val="0.01425"/>
          <c:y val="-0.01475"/>
        </c:manualLayout>
      </c:layout>
      <c:spPr>
        <a:noFill/>
        <a:ln>
          <a:noFill/>
        </a:ln>
      </c:spPr>
    </c:title>
    <c:view3D>
      <c:rotX val="15"/>
      <c:rotY val="20"/>
      <c:depthPercent val="100"/>
      <c:rAngAx val="1"/>
    </c:view3D>
    <c:plotArea>
      <c:layout>
        <c:manualLayout>
          <c:xMode val="edge"/>
          <c:yMode val="edge"/>
          <c:x val="0"/>
          <c:y val="0.0625"/>
          <c:w val="1"/>
          <c:h val="0.84025"/>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 Products</c:v>
              </c:pt>
              <c:pt idx="5">
                <c:v>Quality Control</c:v>
              </c:pt>
              <c:pt idx="6">
                <c:v>Management Information</c:v>
              </c:pt>
              <c:pt idx="7">
                <c:v>External Integration</c:v>
              </c:pt>
              <c:pt idx="8">
                <c:v>Customer Interface</c:v>
              </c:pt>
            </c:strLit>
          </c:cat>
          <c:val>
            <c:numLit>
              <c:ptCount val="9"/>
              <c:pt idx="0">
                <c:v>6</c:v>
              </c:pt>
              <c:pt idx="1">
                <c:v>7</c:v>
              </c:pt>
              <c:pt idx="2">
                <c:v>17</c:v>
              </c:pt>
              <c:pt idx="3">
                <c:v>10</c:v>
              </c:pt>
              <c:pt idx="4">
                <c:v>5</c:v>
              </c:pt>
              <c:pt idx="5">
                <c:v>6</c:v>
              </c:pt>
              <c:pt idx="6">
                <c:v>6</c:v>
              </c:pt>
              <c:pt idx="7">
                <c:v>15</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 Products</c:v>
              </c:pt>
              <c:pt idx="5">
                <c:v>Quality Control</c:v>
              </c:pt>
              <c:pt idx="6">
                <c:v>Management Information</c:v>
              </c:pt>
              <c:pt idx="7">
                <c:v>External Integration</c:v>
              </c:pt>
              <c:pt idx="8">
                <c:v>Customer Interface</c:v>
              </c:pt>
            </c:strLit>
          </c:cat>
          <c:val>
            <c:numRef>
              <c:f>('Problem Management'!$E$64,'Problem Management'!$E$71,'Problem Management'!$E$81,'Problem Management'!$E$89,'Problem Management'!$E$95,'Problem Management'!$E$101,'Problem Management'!$E$107,'Problem Management'!$E$119,'Problem Management'!$E$126)</c:f>
              <c:numCache>
                <c:ptCount val="9"/>
                <c:pt idx="0">
                  <c:v>0</c:v>
                </c:pt>
                <c:pt idx="1">
                  <c:v>0</c:v>
                </c:pt>
                <c:pt idx="2">
                  <c:v>0</c:v>
                </c:pt>
                <c:pt idx="3">
                  <c:v>0</c:v>
                </c:pt>
                <c:pt idx="4">
                  <c:v>0</c:v>
                </c:pt>
                <c:pt idx="5">
                  <c:v>0</c:v>
                </c:pt>
                <c:pt idx="6">
                  <c:v>0</c:v>
                </c:pt>
                <c:pt idx="7">
                  <c:v>0</c:v>
                </c:pt>
                <c:pt idx="8">
                  <c:v>0</c:v>
                </c:pt>
              </c:numCache>
            </c:numRef>
          </c:val>
          <c:shape val="box"/>
        </c:ser>
        <c:shape val="box"/>
        <c:axId val="4885308"/>
        <c:axId val="43967773"/>
      </c:bar3DChart>
      <c:catAx>
        <c:axId val="4885308"/>
        <c:scaling>
          <c:orientation val="minMax"/>
        </c:scaling>
        <c:axPos val="b"/>
        <c:delete val="0"/>
        <c:numFmt formatCode="General" sourceLinked="1"/>
        <c:majorTickMark val="out"/>
        <c:minorTickMark val="none"/>
        <c:tickLblPos val="low"/>
        <c:txPr>
          <a:bodyPr/>
          <a:lstStyle/>
          <a:p>
            <a:pPr>
              <a:defRPr lang="en-US" cap="none" sz="1025" b="0" i="0" u="none" baseline="0">
                <a:latin typeface="Arial"/>
                <a:ea typeface="Arial"/>
                <a:cs typeface="Arial"/>
              </a:defRPr>
            </a:pPr>
          </a:p>
        </c:txPr>
        <c:crossAx val="43967773"/>
        <c:crosses val="autoZero"/>
        <c:auto val="1"/>
        <c:lblOffset val="100"/>
        <c:noMultiLvlLbl val="0"/>
      </c:catAx>
      <c:valAx>
        <c:axId val="43967773"/>
        <c:scaling>
          <c:orientation val="minMax"/>
        </c:scaling>
        <c:axPos val="l"/>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4885308"/>
        <c:crossesAt val="1"/>
        <c:crossBetween val="between"/>
        <c:dispUnits/>
        <c:majorUnit val="3"/>
      </c:valAx>
      <c:spPr>
        <a:noFill/>
        <a:ln>
          <a:noFill/>
        </a:ln>
      </c:spPr>
    </c:plotArea>
    <c:legend>
      <c:legendPos val="b"/>
      <c:layout>
        <c:manualLayout>
          <c:xMode val="edge"/>
          <c:yMode val="edge"/>
          <c:x val="0.3475"/>
          <c:y val="0.91925"/>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Configuration Management Results</a:t>
            </a:r>
          </a:p>
        </c:rich>
      </c:tx>
      <c:layout>
        <c:manualLayout>
          <c:xMode val="factor"/>
          <c:yMode val="factor"/>
          <c:x val="0.0255"/>
          <c:y val="0.0115"/>
        </c:manualLayout>
      </c:layout>
      <c:spPr>
        <a:noFill/>
        <a:ln>
          <a:noFill/>
        </a:ln>
      </c:spPr>
    </c:title>
    <c:view3D>
      <c:rotX val="15"/>
      <c:rotY val="20"/>
      <c:depthPercent val="100"/>
      <c:rAngAx val="1"/>
    </c:view3D>
    <c:plotArea>
      <c:layout>
        <c:manualLayout>
          <c:xMode val="edge"/>
          <c:yMode val="edge"/>
          <c:x val="0"/>
          <c:y val="0.10875"/>
          <c:w val="0.9965"/>
          <c:h val="0.78425"/>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Process Capability</c:v>
              </c:pt>
              <c:pt idx="3">
                <c:v>Internal Integration</c:v>
              </c:pt>
              <c:pt idx="4">
                <c:v> Products</c:v>
              </c:pt>
              <c:pt idx="5">
                <c:v> Quality Control</c:v>
              </c:pt>
              <c:pt idx="6">
                <c:v> Management Information</c:v>
              </c:pt>
              <c:pt idx="7">
                <c:v> External Integration</c:v>
              </c:pt>
              <c:pt idx="8">
                <c:v> Customer Interface</c:v>
              </c:pt>
            </c:strLit>
          </c:cat>
          <c:val>
            <c:numLit>
              <c:ptCount val="9"/>
              <c:pt idx="0">
                <c:v>6</c:v>
              </c:pt>
              <c:pt idx="1">
                <c:v>6</c:v>
              </c:pt>
              <c:pt idx="2">
                <c:v>25</c:v>
              </c:pt>
              <c:pt idx="3">
                <c:v>8</c:v>
              </c:pt>
              <c:pt idx="4">
                <c:v>5</c:v>
              </c:pt>
              <c:pt idx="5">
                <c:v>6</c:v>
              </c:pt>
              <c:pt idx="6">
                <c:v>9</c:v>
              </c:pt>
              <c:pt idx="7">
                <c:v>17</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Process Capability</c:v>
              </c:pt>
              <c:pt idx="3">
                <c:v>Internal Integration</c:v>
              </c:pt>
              <c:pt idx="4">
                <c:v> Products</c:v>
              </c:pt>
              <c:pt idx="5">
                <c:v> Quality Control</c:v>
              </c:pt>
              <c:pt idx="6">
                <c:v> Management Information</c:v>
              </c:pt>
              <c:pt idx="7">
                <c:v> External Integration</c:v>
              </c:pt>
              <c:pt idx="8">
                <c:v> Customer Interface</c:v>
              </c:pt>
            </c:strLit>
          </c:cat>
          <c:val>
            <c:numRef>
              <c:f>('Configuration Management'!$E$61,'Configuration Management'!$E$67,'Configuration Management'!$E$79,'Configuration Management'!$E$86,'Configuration Management'!$E$92,'Configuration Management'!$E$98,'Configuration Management'!$E$105,'Configuration Management'!$E$115,'Configuration Management'!$E$122)</c:f>
              <c:numCache/>
            </c:numRef>
          </c:val>
          <c:shape val="box"/>
        </c:ser>
        <c:shape val="box"/>
        <c:axId val="60165638"/>
        <c:axId val="4619831"/>
      </c:bar3DChart>
      <c:catAx>
        <c:axId val="60165638"/>
        <c:scaling>
          <c:orientation val="minMax"/>
        </c:scaling>
        <c:axPos val="b"/>
        <c:delete val="0"/>
        <c:numFmt formatCode="General" sourceLinked="1"/>
        <c:majorTickMark val="out"/>
        <c:minorTickMark val="none"/>
        <c:tickLblPos val="low"/>
        <c:crossAx val="4619831"/>
        <c:crosses val="autoZero"/>
        <c:auto val="1"/>
        <c:lblOffset val="100"/>
        <c:noMultiLvlLbl val="0"/>
      </c:catAx>
      <c:valAx>
        <c:axId val="4619831"/>
        <c:scaling>
          <c:orientation val="minMax"/>
        </c:scaling>
        <c:axPos val="l"/>
        <c:majorGridlines/>
        <c:delete val="0"/>
        <c:numFmt formatCode="General" sourceLinked="1"/>
        <c:majorTickMark val="out"/>
        <c:minorTickMark val="none"/>
        <c:tickLblPos val="nextTo"/>
        <c:crossAx val="60165638"/>
        <c:crossesAt val="1"/>
        <c:crossBetween val="between"/>
        <c:dispUnits/>
        <c:majorUnit val="5"/>
      </c:valAx>
      <c:spPr>
        <a:noFill/>
        <a:ln>
          <a:noFill/>
        </a:ln>
      </c:spPr>
    </c:plotArea>
    <c:legend>
      <c:legendPos val="b"/>
      <c:layout>
        <c:manualLayout>
          <c:xMode val="edge"/>
          <c:yMode val="edge"/>
          <c:x val="0.362"/>
          <c:y val="0.929"/>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Change Management Results</a:t>
            </a:r>
          </a:p>
        </c:rich>
      </c:tx>
      <c:layout/>
      <c:spPr>
        <a:noFill/>
        <a:ln>
          <a:noFill/>
        </a:ln>
      </c:spPr>
    </c:title>
    <c:view3D>
      <c:rotX val="15"/>
      <c:rotY val="20"/>
      <c:depthPercent val="100"/>
      <c:rAngAx val="1"/>
    </c:view3D>
    <c:plotArea>
      <c:layout>
        <c:manualLayout>
          <c:xMode val="edge"/>
          <c:yMode val="edge"/>
          <c:x val="0"/>
          <c:y val="0.1045"/>
          <c:w val="1"/>
          <c:h val="0.78725"/>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Products</c:v>
              </c:pt>
              <c:pt idx="5">
                <c:v>Quality Control</c:v>
              </c:pt>
              <c:pt idx="6">
                <c:v>Management Information</c:v>
              </c:pt>
              <c:pt idx="7">
                <c:v>External Integration</c:v>
              </c:pt>
              <c:pt idx="8">
                <c:v>Customer Interface</c:v>
              </c:pt>
            </c:strLit>
          </c:cat>
          <c:val>
            <c:numLit>
              <c:ptCount val="9"/>
              <c:pt idx="0">
                <c:v>4</c:v>
              </c:pt>
              <c:pt idx="1">
                <c:v>4</c:v>
              </c:pt>
              <c:pt idx="2">
                <c:v>17</c:v>
              </c:pt>
              <c:pt idx="3">
                <c:v>9</c:v>
              </c:pt>
              <c:pt idx="4">
                <c:v>6</c:v>
              </c:pt>
              <c:pt idx="5">
                <c:v>6</c:v>
              </c:pt>
              <c:pt idx="6">
                <c:v>15</c:v>
              </c:pt>
              <c:pt idx="7">
                <c:v>71</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Products</c:v>
              </c:pt>
              <c:pt idx="5">
                <c:v>Quality Control</c:v>
              </c:pt>
              <c:pt idx="6">
                <c:v>Management Information</c:v>
              </c:pt>
              <c:pt idx="7">
                <c:v>External Integration</c:v>
              </c:pt>
              <c:pt idx="8">
                <c:v>Customer Interface</c:v>
              </c:pt>
            </c:strLit>
          </c:cat>
          <c:val>
            <c:numRef>
              <c:f>('Change Management'!$E$63,'Change Management'!$E$68,'Change Management'!$E$78,'Change Management'!$E$85,'Change Management'!$E$91,'Change Management'!$E$97,'Change Management'!$E$106,'Change Management'!$E$125,'Change Management'!$E$132)</c:f>
              <c:numCache/>
            </c:numRef>
          </c:val>
          <c:shape val="box"/>
        </c:ser>
        <c:shape val="box"/>
        <c:axId val="41578480"/>
        <c:axId val="38662001"/>
      </c:bar3DChart>
      <c:catAx>
        <c:axId val="41578480"/>
        <c:scaling>
          <c:orientation val="minMax"/>
        </c:scaling>
        <c:axPos val="b"/>
        <c:delete val="0"/>
        <c:numFmt formatCode="General" sourceLinked="1"/>
        <c:majorTickMark val="out"/>
        <c:minorTickMark val="none"/>
        <c:tickLblPos val="low"/>
        <c:crossAx val="38662001"/>
        <c:crosses val="autoZero"/>
        <c:auto val="1"/>
        <c:lblOffset val="100"/>
        <c:noMultiLvlLbl val="0"/>
      </c:catAx>
      <c:valAx>
        <c:axId val="38662001"/>
        <c:scaling>
          <c:orientation val="minMax"/>
        </c:scaling>
        <c:axPos val="l"/>
        <c:majorGridlines/>
        <c:delete val="0"/>
        <c:numFmt formatCode="General" sourceLinked="1"/>
        <c:majorTickMark val="out"/>
        <c:minorTickMark val="none"/>
        <c:tickLblPos val="nextTo"/>
        <c:crossAx val="41578480"/>
        <c:crossesAt val="1"/>
        <c:crossBetween val="between"/>
        <c:dispUnits/>
        <c:majorUnit val="5"/>
      </c:valAx>
      <c:spPr>
        <a:noFill/>
        <a:ln>
          <a:noFill/>
        </a:ln>
      </c:spPr>
    </c:plotArea>
    <c:legend>
      <c:legendPos val="b"/>
      <c:layout>
        <c:manualLayout>
          <c:xMode val="edge"/>
          <c:yMode val="edge"/>
          <c:x val="0.36575"/>
          <c:y val="0.9102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Release Management Results</a:t>
            </a:r>
          </a:p>
        </c:rich>
      </c:tx>
      <c:layout/>
      <c:spPr>
        <a:noFill/>
        <a:ln>
          <a:noFill/>
        </a:ln>
      </c:spPr>
    </c:title>
    <c:view3D>
      <c:rotX val="15"/>
      <c:rotY val="20"/>
      <c:depthPercent val="100"/>
      <c:rAngAx val="1"/>
    </c:view3D>
    <c:plotArea>
      <c:layout>
        <c:manualLayout>
          <c:xMode val="edge"/>
          <c:yMode val="edge"/>
          <c:x val="0"/>
          <c:y val="0.1095"/>
          <c:w val="1"/>
          <c:h val="0.756"/>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Products</c:v>
              </c:pt>
              <c:pt idx="5">
                <c:v>Quality Control</c:v>
              </c:pt>
              <c:pt idx="6">
                <c:v>Management Information</c:v>
              </c:pt>
              <c:pt idx="7">
                <c:v>External Integration</c:v>
              </c:pt>
              <c:pt idx="8">
                <c:v>Customer Interface</c:v>
              </c:pt>
            </c:strLit>
          </c:cat>
          <c:val>
            <c:numLit>
              <c:ptCount val="9"/>
              <c:pt idx="0">
                <c:v>6</c:v>
              </c:pt>
              <c:pt idx="1">
                <c:v>4</c:v>
              </c:pt>
              <c:pt idx="2">
                <c:v>24</c:v>
              </c:pt>
              <c:pt idx="3">
                <c:v>9</c:v>
              </c:pt>
              <c:pt idx="4">
                <c:v>18</c:v>
              </c:pt>
              <c:pt idx="5">
                <c:v>6</c:v>
              </c:pt>
              <c:pt idx="6">
                <c:v>16</c:v>
              </c:pt>
              <c:pt idx="7">
                <c:v>17</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Products</c:v>
              </c:pt>
              <c:pt idx="5">
                <c:v>Quality Control</c:v>
              </c:pt>
              <c:pt idx="6">
                <c:v>Management Information</c:v>
              </c:pt>
              <c:pt idx="7">
                <c:v>External Integration</c:v>
              </c:pt>
              <c:pt idx="8">
                <c:v>Customer Interface</c:v>
              </c:pt>
            </c:strLit>
          </c:cat>
          <c:val>
            <c:numRef>
              <c:f>('Release Management'!$E$64,'Release Management'!$E$69,'Release Management'!$E$80,'Release Management'!$E$87,'Release Management'!$E$97,'Release Management'!$E$103,'Release Management'!$E$112,'Release Management'!$E$122,'Release Management'!$E$129)</c:f>
              <c:numCache>
                <c:ptCount val="9"/>
                <c:pt idx="0">
                  <c:v>0</c:v>
                </c:pt>
                <c:pt idx="1">
                  <c:v>0</c:v>
                </c:pt>
                <c:pt idx="2">
                  <c:v>0</c:v>
                </c:pt>
                <c:pt idx="3">
                  <c:v>0</c:v>
                </c:pt>
                <c:pt idx="4">
                  <c:v>0</c:v>
                </c:pt>
                <c:pt idx="5">
                  <c:v>0</c:v>
                </c:pt>
                <c:pt idx="6">
                  <c:v>0</c:v>
                </c:pt>
                <c:pt idx="7">
                  <c:v>0</c:v>
                </c:pt>
                <c:pt idx="8">
                  <c:v>0</c:v>
                </c:pt>
              </c:numCache>
            </c:numRef>
          </c:val>
          <c:shape val="box"/>
        </c:ser>
        <c:shape val="box"/>
        <c:axId val="12413690"/>
        <c:axId val="44614347"/>
      </c:bar3DChart>
      <c:catAx>
        <c:axId val="12413690"/>
        <c:scaling>
          <c:orientation val="minMax"/>
        </c:scaling>
        <c:axPos val="b"/>
        <c:delete val="0"/>
        <c:numFmt formatCode="General" sourceLinked="1"/>
        <c:majorTickMark val="out"/>
        <c:minorTickMark val="none"/>
        <c:tickLblPos val="low"/>
        <c:crossAx val="44614347"/>
        <c:crosses val="autoZero"/>
        <c:auto val="1"/>
        <c:lblOffset val="100"/>
        <c:noMultiLvlLbl val="0"/>
      </c:catAx>
      <c:valAx>
        <c:axId val="44614347"/>
        <c:scaling>
          <c:orientation val="minMax"/>
        </c:scaling>
        <c:axPos val="l"/>
        <c:majorGridlines/>
        <c:delete val="0"/>
        <c:numFmt formatCode="General" sourceLinked="1"/>
        <c:majorTickMark val="out"/>
        <c:minorTickMark val="none"/>
        <c:tickLblPos val="nextTo"/>
        <c:crossAx val="12413690"/>
        <c:crossesAt val="1"/>
        <c:crossBetween val="between"/>
        <c:dispUnits/>
        <c:majorUnit val="2"/>
      </c:valAx>
      <c:spPr>
        <a:noFill/>
        <a:ln>
          <a:noFill/>
        </a:ln>
      </c:spPr>
    </c:plotArea>
    <c:legend>
      <c:legendPos val="b"/>
      <c:layout>
        <c:manualLayout>
          <c:xMode val="edge"/>
          <c:yMode val="edge"/>
          <c:x val="0.3665"/>
          <c:y val="0.908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mailto:stephen.kent@ogc.gsi.gov.uk"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57150</xdr:rowOff>
    </xdr:from>
    <xdr:ext cx="9210675" cy="10887075"/>
    <xdr:sp>
      <xdr:nvSpPr>
        <xdr:cNvPr id="1" name="TextBox 4"/>
        <xdr:cNvSpPr txBox="1">
          <a:spLocks noChangeArrowheads="1"/>
        </xdr:cNvSpPr>
      </xdr:nvSpPr>
      <xdr:spPr>
        <a:xfrm>
          <a:off x="57150" y="57150"/>
          <a:ext cx="9210675" cy="10887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Introduction</a:t>
          </a:r>
          <a:r>
            <a:rPr lang="en-US" cap="none" sz="1000" b="0" i="0" u="none" baseline="0">
              <a:latin typeface="Arial"/>
              <a:ea typeface="Arial"/>
              <a:cs typeface="Arial"/>
            </a:rPr>
            <a:t> 
This document is one of a number of self-assessments of important processes, enabling you to establish the extent to which your organisation has adopted the 
better practice guidance available from OGC (the Office of Government Commerce).
The self-assessment scheme is composed of a simple questionnaire which enables you to ascertain which areas should be addressed next in order to improve the
overall process capability. The assessment is based on a generic framework which recognises that there are a number of structural elements which need to be in 
place for process management and for it  to satisfy  the overall intent and meet the needs of the customer.
To establish where a particular organisation stands in relation to the process capability framework, a variable number of questions should be answered. The 
questions are weighted, i.e. those which are deemed as having a slightly higher significance are considered mandatory for a 'Yes' answer at each level of capability. 
These questions are denoted by a ‘M’ symbol.
</a:t>
          </a:r>
          <a:r>
            <a:rPr lang="en-US" cap="none" sz="1000" b="1" i="0" u="none" baseline="0">
              <a:latin typeface="Arial"/>
              <a:ea typeface="Arial"/>
              <a:cs typeface="Arial"/>
            </a:rPr>
            <a:t>Rationale of the self-assessment scoring system</a:t>
          </a:r>
          <a:r>
            <a:rPr lang="en-US" cap="none" sz="1000" b="0" i="0" u="none" baseline="0">
              <a:latin typeface="Arial"/>
              <a:ea typeface="Arial"/>
              <a:cs typeface="Arial"/>
            </a:rPr>
            <a:t>  
Figure 1 illustrates the rationale of the scoring system used in this questionnaire. The initial level of the framework, </a:t>
          </a:r>
          <a:r>
            <a:rPr lang="en-US" cap="none" sz="1000" b="1" i="0" u="none" baseline="0">
              <a:latin typeface="Arial"/>
              <a:ea typeface="Arial"/>
              <a:cs typeface="Arial"/>
            </a:rPr>
            <a:t>Level 1: Prerequisites</a:t>
          </a:r>
          <a:r>
            <a:rPr lang="en-US" cap="none" sz="1000" b="0" i="0" u="none" baseline="0">
              <a:latin typeface="Arial"/>
              <a:ea typeface="Arial"/>
              <a:cs typeface="Arial"/>
            </a:rPr>
            <a:t>, ascertains whether the 
minimum level of prerequisite items are available to support the process activities. </a:t>
          </a:r>
          <a:r>
            <a:rPr lang="en-US" cap="none" sz="1000" b="1" i="0" u="none" baseline="0">
              <a:latin typeface="Arial"/>
              <a:ea typeface="Arial"/>
              <a:cs typeface="Arial"/>
            </a:rPr>
            <a:t>Level 1.5: Management Intent</a:t>
          </a:r>
          <a:r>
            <a:rPr lang="en-US" cap="none" sz="1000" b="0" i="0" u="none" baseline="0">
              <a:latin typeface="Arial"/>
              <a:ea typeface="Arial"/>
              <a:cs typeface="Arial"/>
            </a:rPr>
            <a:t>, establishes whether there are organisational policy statements, business objectives (or similar evidence of intent) providing both purpose and guidance in the transformation or use of the prerequisite items. 
At the lowest levels of the framework model (see Figure 1), the questionnaire is written in generic terms regarding products and activities. At higher levels more 
specific ITIL terms are used, based on the assumption that Organisations’ achieving higher level scores  are  more likely to use the ITIL vocabulary.
</a:t>
          </a:r>
          <a:r>
            <a:rPr lang="en-US" cap="none" sz="1000" b="1" i="0" u="none" baseline="0">
              <a:latin typeface="Arial"/>
              <a:ea typeface="Arial"/>
              <a:cs typeface="Arial"/>
            </a:rPr>
            <a:t>Level 2: Process Capability</a:t>
          </a:r>
          <a:r>
            <a:rPr lang="en-US" cap="none" sz="1000" b="0" i="0" u="none" baseline="0">
              <a:latin typeface="Arial"/>
              <a:ea typeface="Arial"/>
              <a:cs typeface="Arial"/>
            </a:rPr>
            <a:t>,  examines  the activities being carried out. The questions are aimed at identifying whether a minimum set of activities are being 
performed. </a:t>
          </a:r>
          <a:r>
            <a:rPr lang="en-US" cap="none" sz="1000" b="1" i="0" u="none" baseline="0">
              <a:latin typeface="Arial"/>
              <a:ea typeface="Arial"/>
              <a:cs typeface="Arial"/>
            </a:rPr>
            <a:t>Level 2.5: Internal Integration</a:t>
          </a:r>
          <a:r>
            <a:rPr lang="en-US" cap="none" sz="1000" b="0" i="0" u="none" baseline="0">
              <a:latin typeface="Arial"/>
              <a:ea typeface="Arial"/>
              <a:cs typeface="Arial"/>
            </a:rPr>
            <a:t> seeks to ascertain whether the activities are integrated sufficiently in order to fulfill the process intent.
</a:t>
          </a:r>
          <a:r>
            <a:rPr lang="en-US" cap="none" sz="1000" b="1" i="0" u="none" baseline="0">
              <a:latin typeface="Arial"/>
              <a:ea typeface="Arial"/>
              <a:cs typeface="Arial"/>
            </a:rPr>
            <a:t>Level  3: Products</a:t>
          </a:r>
          <a:r>
            <a:rPr lang="en-US" cap="none" sz="1000" b="0" i="0" u="none" baseline="0">
              <a:latin typeface="Arial"/>
              <a:ea typeface="Arial"/>
              <a:cs typeface="Arial"/>
            </a:rPr>
            <a:t>, examines the actual output of the process to enquire whether all  the relevant products are being produced. </a:t>
          </a:r>
          <a:r>
            <a:rPr lang="en-US" cap="none" sz="1000" b="1" i="0" u="none" baseline="0">
              <a:latin typeface="Arial"/>
              <a:ea typeface="Arial"/>
              <a:cs typeface="Arial"/>
            </a:rPr>
            <a:t>Level 3.5: Quality Control</a:t>
          </a:r>
          <a:r>
            <a:rPr lang="en-US" cap="none" sz="1000" b="0" i="0" u="none" baseline="0">
              <a:latin typeface="Arial"/>
              <a:ea typeface="Arial"/>
              <a:cs typeface="Arial"/>
            </a:rPr>
            <a:t>, is 
concerned with the review and verification of the process output to ensure that it is in keeping with the quality intent.
</a:t>
          </a:r>
          <a:r>
            <a:rPr lang="en-US" cap="none" sz="1000" b="1" i="0" u="none" baseline="0">
              <a:latin typeface="Arial"/>
              <a:ea typeface="Arial"/>
              <a:cs typeface="Arial"/>
            </a:rPr>
            <a:t>Level 4: Management Information</a:t>
          </a:r>
          <a:r>
            <a:rPr lang="en-US" cap="none" sz="1000" b="0" i="0" u="none" baseline="0">
              <a:latin typeface="Arial"/>
              <a:ea typeface="Arial"/>
              <a:cs typeface="Arial"/>
            </a:rPr>
            <a:t>, is concerned with the governance of the process and ensuring that there is adequate and timely information produced from the 
process in order to support necessary management decisions. </a:t>
          </a:r>
          <a:r>
            <a:rPr lang="en-US" cap="none" sz="1000" b="1" i="0" u="none" baseline="0">
              <a:latin typeface="Arial"/>
              <a:ea typeface="Arial"/>
              <a:cs typeface="Arial"/>
            </a:rPr>
            <a:t>Level 4.5: External Integration</a:t>
          </a:r>
          <a:r>
            <a:rPr lang="en-US" cap="none" sz="1000" b="0" i="0" u="none" baseline="0">
              <a:latin typeface="Arial"/>
              <a:ea typeface="Arial"/>
              <a:cs typeface="Arial"/>
            </a:rPr>
            <a:t>, examines whether all the external interfaces and relationships between the discrete process and other processes have been established within the organisation. At this level, for IT service management, use of full ITIL terminology may be expected.
</a:t>
          </a:r>
          <a:r>
            <a:rPr lang="en-US" cap="none" sz="1000" b="1" i="0" u="none" baseline="0">
              <a:latin typeface="Arial"/>
              <a:ea typeface="Arial"/>
              <a:cs typeface="Arial"/>
            </a:rPr>
            <a:t>Level 5: Customer Interface</a:t>
          </a:r>
          <a:r>
            <a:rPr lang="en-US" cap="none" sz="1000" b="0" i="0" u="none" baseline="0">
              <a:latin typeface="Arial"/>
              <a:ea typeface="Arial"/>
              <a:cs typeface="Arial"/>
            </a:rPr>
            <a:t>, is primarily concerned with the on-going external review and validation of the process to ensure that it remains optimised towards meeting the needs of the customer.
The goal of the self-assessment questionnaires is not to test whether there is complete conformance with ITIL. The aim is to give the self-assessing organisation an 
idea how well it is performing compared to ITIL  best practice. The questionnaire also aims to create awareness of management and control issues that may be 
addressed to improve the overall process capability.
</a:t>
          </a:r>
          <a:r>
            <a:rPr lang="en-US" cap="none" sz="1000" b="0" i="1" u="none" baseline="0">
              <a:latin typeface="Arial"/>
              <a:ea typeface="Arial"/>
              <a:cs typeface="Arial"/>
            </a:rPr>
            <a:t>Figure 1: The rationale of the self-assessment scoring system.</a:t>
          </a:r>
        </a:p>
      </xdr:txBody>
    </xdr:sp>
    <xdr:clientData/>
  </xdr:oneCellAnchor>
  <xdr:oneCellAnchor>
    <xdr:from>
      <xdr:col>0</xdr:col>
      <xdr:colOff>57150</xdr:colOff>
      <xdr:row>68</xdr:row>
      <xdr:rowOff>0</xdr:rowOff>
    </xdr:from>
    <xdr:ext cx="9201150" cy="4162425"/>
    <xdr:sp>
      <xdr:nvSpPr>
        <xdr:cNvPr id="2" name="TextBox 1"/>
        <xdr:cNvSpPr txBox="1">
          <a:spLocks noChangeArrowheads="1"/>
        </xdr:cNvSpPr>
      </xdr:nvSpPr>
      <xdr:spPr>
        <a:xfrm>
          <a:off x="57150" y="11010900"/>
          <a:ext cx="9201150" cy="416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Instructions:</a:t>
          </a:r>
          <a:r>
            <a:rPr lang="en-US" cap="none" sz="1000" b="0" i="0" u="none" baseline="0">
              <a:latin typeface="Arial"/>
              <a:ea typeface="Arial"/>
              <a:cs typeface="Arial"/>
            </a:rPr>
            <a:t>
Enter your contact details (in worksheet named 'Contact Details') so we can send you a comparison of your results against all other respondents     </a:t>
          </a:r>
          <a:r>
            <a:rPr lang="en-US" cap="none" sz="1000" b="0" i="0" u="none" baseline="0">
              <a:latin typeface="Arial"/>
              <a:ea typeface="Arial"/>
              <a:cs typeface="Arial"/>
            </a:rPr>
            <a:t>
after you submit your completed assessment.
Although we would prefer you to complete ALL assessments we will still process your data if you are only interested in a particular assessment and do not wish to complete the rest.
Every assessment worksheet begins with and introduction to that particular assessment.
If you scroll down the page you will come to the assessment itself - the assessment is not immediately after the introduction because you may want to print the worksheet off so we have designed it so every printed page will start and end at a convenient position for easy reading.
At the end of every assessment you will find a graph comparing your scores against the highest attainable.
Starting at Level 1: Pre-requisites, answer the questions with a Y (Yes) or a N (No) in the grey cells adjacent.
Each section has a </a:t>
          </a:r>
          <a:r>
            <a:rPr lang="en-US" cap="none" sz="1000" b="0" i="0" u="none" baseline="0">
              <a:latin typeface="Arial"/>
              <a:ea typeface="Arial"/>
              <a:cs typeface="Arial"/>
            </a:rPr>
            <a:t>minimum score to achieve before you move onto the next level</a:t>
          </a:r>
          <a:r>
            <a:rPr lang="en-US" cap="none" sz="1000" b="0" i="0" u="none" baseline="0">
              <a:latin typeface="Arial"/>
              <a:ea typeface="Arial"/>
              <a:cs typeface="Arial"/>
            </a:rPr>
            <a:t>.  You will be told you if you pass or fail a section.  If you do not reach the minimum requirement you can still complete the rest of the assessment to see if how well you fair in all section.  With this in mind the assessment requires honesty in its completion. There is nothing to be gained by presenting an outcome that is not based on true answers.
The grey cells are the only editable regions so you do not have to worry about changing/deleting anything you shouldn't.
Email your completed assessment to </a:t>
          </a:r>
          <a:r>
            <a:rPr lang="en-US" cap="none" sz="1000" b="0" i="0" u="none" baseline="0">
              <a:solidFill>
                <a:srgbClr val="3366FF"/>
              </a:solidFill>
              <a:latin typeface="Arial"/>
              <a:ea typeface="Arial"/>
              <a:cs typeface="Arial"/>
            </a:rPr>
            <a:t>Stephen Kent</a:t>
          </a:r>
          <a:r>
            <a:rPr lang="en-US" cap="none" sz="1000" b="0" i="0" u="none" baseline="0">
              <a:latin typeface="Arial"/>
              <a:ea typeface="Arial"/>
              <a:cs typeface="Arial"/>
            </a:rPr>
            <a:t>. Alternatively post it to: Stephen Kent, OGC, Research &amp; Guidance (WFD), Rosebery Court, ST. Andrews Business Park, Norwich NR70HS.</a:t>
          </a:r>
        </a:p>
      </xdr:txBody>
    </xdr:sp>
    <xdr:clientData/>
  </xdr:oneCellAnchor>
  <xdr:oneCellAnchor>
    <xdr:from>
      <xdr:col>3</xdr:col>
      <xdr:colOff>333375</xdr:colOff>
      <xdr:row>90</xdr:row>
      <xdr:rowOff>38100</xdr:rowOff>
    </xdr:from>
    <xdr:ext cx="828675" cy="200025"/>
    <xdr:sp>
      <xdr:nvSpPr>
        <xdr:cNvPr id="3" name="TextBox 3">
          <a:hlinkClick r:id="rId1"/>
        </xdr:cNvPr>
        <xdr:cNvSpPr txBox="1">
          <a:spLocks noChangeArrowheads="1"/>
        </xdr:cNvSpPr>
      </xdr:nvSpPr>
      <xdr:spPr>
        <a:xfrm>
          <a:off x="2162175" y="14611350"/>
          <a:ext cx="828675" cy="200025"/>
        </a:xfrm>
        <a:prstGeom prst="rect">
          <a:avLst/>
        </a:prstGeom>
        <a:noFill/>
        <a:ln w="9525" cmpd="sng">
          <a:noFill/>
        </a:ln>
      </xdr:spPr>
      <xdr:txBody>
        <a:bodyPr vertOverflow="clip" wrap="square">
          <a:spAutoFit/>
        </a:bodyPr>
        <a:p>
          <a:pPr algn="l">
            <a:defRPr/>
          </a:pPr>
          <a:r>
            <a:rPr lang="en-US" cap="none" sz="1000" b="0" i="0" u="none" baseline="0">
              <a:solidFill>
                <a:srgbClr val="3366FF"/>
              </a:solidFill>
              <a:latin typeface="Arial"/>
              <a:ea typeface="Arial"/>
              <a:cs typeface="Arial"/>
            </a:rPr>
            <a:t>Stephen Kent</a:t>
          </a:r>
        </a:p>
      </xdr:txBody>
    </xdr:sp>
    <xdr:clientData/>
  </xdr:oneCellAnchor>
  <xdr:twoCellAnchor>
    <xdr:from>
      <xdr:col>9</xdr:col>
      <xdr:colOff>571500</xdr:colOff>
      <xdr:row>61</xdr:row>
      <xdr:rowOff>76200</xdr:rowOff>
    </xdr:from>
    <xdr:to>
      <xdr:col>10</xdr:col>
      <xdr:colOff>590550</xdr:colOff>
      <xdr:row>64</xdr:row>
      <xdr:rowOff>133350</xdr:rowOff>
    </xdr:to>
    <xdr:sp>
      <xdr:nvSpPr>
        <xdr:cNvPr id="4" name="AutoShape 6"/>
        <xdr:cNvSpPr>
          <a:spLocks/>
        </xdr:cNvSpPr>
      </xdr:nvSpPr>
      <xdr:spPr>
        <a:xfrm>
          <a:off x="6410325" y="9953625"/>
          <a:ext cx="628650" cy="542925"/>
        </a:xfrm>
        <a:prstGeom prst="ellipse">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295275</xdr:colOff>
      <xdr:row>52</xdr:row>
      <xdr:rowOff>133350</xdr:rowOff>
    </xdr:from>
    <xdr:to>
      <xdr:col>12</xdr:col>
      <xdr:colOff>323850</xdr:colOff>
      <xdr:row>55</xdr:row>
      <xdr:rowOff>104775</xdr:rowOff>
    </xdr:to>
    <xdr:sp>
      <xdr:nvSpPr>
        <xdr:cNvPr id="5" name="AutoShape 7"/>
        <xdr:cNvSpPr>
          <a:spLocks/>
        </xdr:cNvSpPr>
      </xdr:nvSpPr>
      <xdr:spPr>
        <a:xfrm>
          <a:off x="7353300" y="8553450"/>
          <a:ext cx="63817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238125</xdr:colOff>
      <xdr:row>44</xdr:row>
      <xdr:rowOff>142875</xdr:rowOff>
    </xdr:from>
    <xdr:to>
      <xdr:col>8</xdr:col>
      <xdr:colOff>304800</xdr:colOff>
      <xdr:row>47</xdr:row>
      <xdr:rowOff>28575</xdr:rowOff>
    </xdr:to>
    <xdr:sp>
      <xdr:nvSpPr>
        <xdr:cNvPr id="6" name="AutoShape 8"/>
        <xdr:cNvSpPr>
          <a:spLocks/>
        </xdr:cNvSpPr>
      </xdr:nvSpPr>
      <xdr:spPr>
        <a:xfrm>
          <a:off x="3895725" y="7267575"/>
          <a:ext cx="1285875" cy="37147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476250</xdr:colOff>
      <xdr:row>53</xdr:row>
      <xdr:rowOff>152400</xdr:rowOff>
    </xdr:from>
    <xdr:to>
      <xdr:col>3</xdr:col>
      <xdr:colOff>409575</xdr:colOff>
      <xdr:row>56</xdr:row>
      <xdr:rowOff>123825</xdr:rowOff>
    </xdr:to>
    <xdr:sp>
      <xdr:nvSpPr>
        <xdr:cNvPr id="7" name="AutoShape 9"/>
        <xdr:cNvSpPr>
          <a:spLocks/>
        </xdr:cNvSpPr>
      </xdr:nvSpPr>
      <xdr:spPr>
        <a:xfrm>
          <a:off x="1695450" y="8734425"/>
          <a:ext cx="54292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571500</xdr:colOff>
      <xdr:row>53</xdr:row>
      <xdr:rowOff>57150</xdr:rowOff>
    </xdr:from>
    <xdr:to>
      <xdr:col>3</xdr:col>
      <xdr:colOff>514350</xdr:colOff>
      <xdr:row>56</xdr:row>
      <xdr:rowOff>28575</xdr:rowOff>
    </xdr:to>
    <xdr:sp>
      <xdr:nvSpPr>
        <xdr:cNvPr id="8" name="AutoShape 10"/>
        <xdr:cNvSpPr>
          <a:spLocks/>
        </xdr:cNvSpPr>
      </xdr:nvSpPr>
      <xdr:spPr>
        <a:xfrm>
          <a:off x="1790700" y="8639175"/>
          <a:ext cx="55245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57150</xdr:colOff>
      <xdr:row>52</xdr:row>
      <xdr:rowOff>133350</xdr:rowOff>
    </xdr:from>
    <xdr:to>
      <xdr:col>4</xdr:col>
      <xdr:colOff>0</xdr:colOff>
      <xdr:row>55</xdr:row>
      <xdr:rowOff>104775</xdr:rowOff>
    </xdr:to>
    <xdr:sp>
      <xdr:nvSpPr>
        <xdr:cNvPr id="9" name="AutoShape 11"/>
        <xdr:cNvSpPr>
          <a:spLocks/>
        </xdr:cNvSpPr>
      </xdr:nvSpPr>
      <xdr:spPr>
        <a:xfrm>
          <a:off x="1885950" y="8553450"/>
          <a:ext cx="55245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19050</xdr:colOff>
      <xdr:row>49</xdr:row>
      <xdr:rowOff>66675</xdr:rowOff>
    </xdr:from>
    <xdr:to>
      <xdr:col>9</xdr:col>
      <xdr:colOff>600075</xdr:colOff>
      <xdr:row>61</xdr:row>
      <xdr:rowOff>142875</xdr:rowOff>
    </xdr:to>
    <xdr:sp>
      <xdr:nvSpPr>
        <xdr:cNvPr id="10" name="AutoShape 12"/>
        <xdr:cNvSpPr>
          <a:spLocks/>
        </xdr:cNvSpPr>
      </xdr:nvSpPr>
      <xdr:spPr>
        <a:xfrm>
          <a:off x="3067050" y="8001000"/>
          <a:ext cx="3371850" cy="20193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209550</xdr:colOff>
      <xdr:row>53</xdr:row>
      <xdr:rowOff>57150</xdr:rowOff>
    </xdr:from>
    <xdr:to>
      <xdr:col>12</xdr:col>
      <xdr:colOff>238125</xdr:colOff>
      <xdr:row>56</xdr:row>
      <xdr:rowOff>28575</xdr:rowOff>
    </xdr:to>
    <xdr:sp>
      <xdr:nvSpPr>
        <xdr:cNvPr id="11" name="AutoShape 13"/>
        <xdr:cNvSpPr>
          <a:spLocks/>
        </xdr:cNvSpPr>
      </xdr:nvSpPr>
      <xdr:spPr>
        <a:xfrm>
          <a:off x="7267575" y="8639175"/>
          <a:ext cx="63817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390525</xdr:colOff>
      <xdr:row>53</xdr:row>
      <xdr:rowOff>152400</xdr:rowOff>
    </xdr:from>
    <xdr:to>
      <xdr:col>9</xdr:col>
      <xdr:colOff>238125</xdr:colOff>
      <xdr:row>58</xdr:row>
      <xdr:rowOff>76200</xdr:rowOff>
    </xdr:to>
    <xdr:sp>
      <xdr:nvSpPr>
        <xdr:cNvPr id="12" name="AutoShape 14"/>
        <xdr:cNvSpPr>
          <a:spLocks/>
        </xdr:cNvSpPr>
      </xdr:nvSpPr>
      <xdr:spPr>
        <a:xfrm>
          <a:off x="3438525" y="8734425"/>
          <a:ext cx="2638425" cy="73342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409575</xdr:colOff>
      <xdr:row>60</xdr:row>
      <xdr:rowOff>104775</xdr:rowOff>
    </xdr:from>
    <xdr:to>
      <xdr:col>9</xdr:col>
      <xdr:colOff>257175</xdr:colOff>
      <xdr:row>63</xdr:row>
      <xdr:rowOff>47625</xdr:rowOff>
    </xdr:to>
    <xdr:sp>
      <xdr:nvSpPr>
        <xdr:cNvPr id="13" name="AutoShape 15"/>
        <xdr:cNvSpPr>
          <a:spLocks/>
        </xdr:cNvSpPr>
      </xdr:nvSpPr>
      <xdr:spPr>
        <a:xfrm>
          <a:off x="3457575" y="9820275"/>
          <a:ext cx="2638425" cy="42862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476250</xdr:colOff>
      <xdr:row>54</xdr:row>
      <xdr:rowOff>76200</xdr:rowOff>
    </xdr:from>
    <xdr:to>
      <xdr:col>6</xdr:col>
      <xdr:colOff>142875</xdr:colOff>
      <xdr:row>56</xdr:row>
      <xdr:rowOff>19050</xdr:rowOff>
    </xdr:to>
    <xdr:sp>
      <xdr:nvSpPr>
        <xdr:cNvPr id="14" name="AutoShape 16"/>
        <xdr:cNvSpPr>
          <a:spLocks/>
        </xdr:cNvSpPr>
      </xdr:nvSpPr>
      <xdr:spPr>
        <a:xfrm>
          <a:off x="35242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323850</xdr:colOff>
      <xdr:row>54</xdr:row>
      <xdr:rowOff>76200</xdr:rowOff>
    </xdr:from>
    <xdr:to>
      <xdr:col>6</xdr:col>
      <xdr:colOff>600075</xdr:colOff>
      <xdr:row>56</xdr:row>
      <xdr:rowOff>19050</xdr:rowOff>
    </xdr:to>
    <xdr:sp>
      <xdr:nvSpPr>
        <xdr:cNvPr id="15" name="AutoShape 17"/>
        <xdr:cNvSpPr>
          <a:spLocks/>
        </xdr:cNvSpPr>
      </xdr:nvSpPr>
      <xdr:spPr>
        <a:xfrm>
          <a:off x="39814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171450</xdr:colOff>
      <xdr:row>54</xdr:row>
      <xdr:rowOff>76200</xdr:rowOff>
    </xdr:from>
    <xdr:to>
      <xdr:col>7</xdr:col>
      <xdr:colOff>447675</xdr:colOff>
      <xdr:row>56</xdr:row>
      <xdr:rowOff>19050</xdr:rowOff>
    </xdr:to>
    <xdr:sp>
      <xdr:nvSpPr>
        <xdr:cNvPr id="16" name="AutoShape 18"/>
        <xdr:cNvSpPr>
          <a:spLocks/>
        </xdr:cNvSpPr>
      </xdr:nvSpPr>
      <xdr:spPr>
        <a:xfrm>
          <a:off x="44386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xdr:colOff>
      <xdr:row>54</xdr:row>
      <xdr:rowOff>76200</xdr:rowOff>
    </xdr:from>
    <xdr:to>
      <xdr:col>8</xdr:col>
      <xdr:colOff>295275</xdr:colOff>
      <xdr:row>56</xdr:row>
      <xdr:rowOff>19050</xdr:rowOff>
    </xdr:to>
    <xdr:sp>
      <xdr:nvSpPr>
        <xdr:cNvPr id="17" name="AutoShape 19"/>
        <xdr:cNvSpPr>
          <a:spLocks/>
        </xdr:cNvSpPr>
      </xdr:nvSpPr>
      <xdr:spPr>
        <a:xfrm>
          <a:off x="48958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476250</xdr:colOff>
      <xdr:row>54</xdr:row>
      <xdr:rowOff>76200</xdr:rowOff>
    </xdr:from>
    <xdr:to>
      <xdr:col>9</xdr:col>
      <xdr:colOff>142875</xdr:colOff>
      <xdr:row>56</xdr:row>
      <xdr:rowOff>19050</xdr:rowOff>
    </xdr:to>
    <xdr:sp>
      <xdr:nvSpPr>
        <xdr:cNvPr id="18" name="AutoShape 20"/>
        <xdr:cNvSpPr>
          <a:spLocks/>
        </xdr:cNvSpPr>
      </xdr:nvSpPr>
      <xdr:spPr>
        <a:xfrm>
          <a:off x="5353050" y="8820150"/>
          <a:ext cx="628650"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85725</xdr:colOff>
      <xdr:row>50</xdr:row>
      <xdr:rowOff>0</xdr:rowOff>
    </xdr:from>
    <xdr:to>
      <xdr:col>7</xdr:col>
      <xdr:colOff>457200</xdr:colOff>
      <xdr:row>52</xdr:row>
      <xdr:rowOff>38100</xdr:rowOff>
    </xdr:to>
    <xdr:sp>
      <xdr:nvSpPr>
        <xdr:cNvPr id="19" name="AutoShape 21"/>
        <xdr:cNvSpPr>
          <a:spLocks/>
        </xdr:cNvSpPr>
      </xdr:nvSpPr>
      <xdr:spPr>
        <a:xfrm>
          <a:off x="4352925" y="8096250"/>
          <a:ext cx="371475" cy="361950"/>
        </a:xfrm>
        <a:prstGeom prst="ellipse">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600075</xdr:colOff>
      <xdr:row>55</xdr:row>
      <xdr:rowOff>9525</xdr:rowOff>
    </xdr:from>
    <xdr:to>
      <xdr:col>5</xdr:col>
      <xdr:colOff>381000</xdr:colOff>
      <xdr:row>55</xdr:row>
      <xdr:rowOff>9525</xdr:rowOff>
    </xdr:to>
    <xdr:sp>
      <xdr:nvSpPr>
        <xdr:cNvPr id="20" name="AutoShape 22"/>
        <xdr:cNvSpPr>
          <a:spLocks/>
        </xdr:cNvSpPr>
      </xdr:nvSpPr>
      <xdr:spPr>
        <a:xfrm>
          <a:off x="2428875" y="8915400"/>
          <a:ext cx="10001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209550</xdr:colOff>
      <xdr:row>51</xdr:row>
      <xdr:rowOff>19050</xdr:rowOff>
    </xdr:from>
    <xdr:to>
      <xdr:col>5</xdr:col>
      <xdr:colOff>209550</xdr:colOff>
      <xdr:row>55</xdr:row>
      <xdr:rowOff>9525</xdr:rowOff>
    </xdr:to>
    <xdr:sp>
      <xdr:nvSpPr>
        <xdr:cNvPr id="21" name="AutoShape 23"/>
        <xdr:cNvSpPr>
          <a:spLocks/>
        </xdr:cNvSpPr>
      </xdr:nvSpPr>
      <xdr:spPr>
        <a:xfrm flipH="1">
          <a:off x="3257550" y="8277225"/>
          <a:ext cx="0" cy="6381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238125</xdr:colOff>
      <xdr:row>55</xdr:row>
      <xdr:rowOff>9525</xdr:rowOff>
    </xdr:from>
    <xdr:to>
      <xdr:col>11</xdr:col>
      <xdr:colOff>114300</xdr:colOff>
      <xdr:row>55</xdr:row>
      <xdr:rowOff>9525</xdr:rowOff>
    </xdr:to>
    <xdr:sp>
      <xdr:nvSpPr>
        <xdr:cNvPr id="22" name="AutoShape 24"/>
        <xdr:cNvSpPr>
          <a:spLocks/>
        </xdr:cNvSpPr>
      </xdr:nvSpPr>
      <xdr:spPr>
        <a:xfrm>
          <a:off x="6076950" y="8915400"/>
          <a:ext cx="1095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419100</xdr:colOff>
      <xdr:row>51</xdr:row>
      <xdr:rowOff>19050</xdr:rowOff>
    </xdr:from>
    <xdr:to>
      <xdr:col>9</xdr:col>
      <xdr:colOff>419100</xdr:colOff>
      <xdr:row>55</xdr:row>
      <xdr:rowOff>9525</xdr:rowOff>
    </xdr:to>
    <xdr:sp>
      <xdr:nvSpPr>
        <xdr:cNvPr id="23" name="AutoShape 25"/>
        <xdr:cNvSpPr>
          <a:spLocks/>
        </xdr:cNvSpPr>
      </xdr:nvSpPr>
      <xdr:spPr>
        <a:xfrm flipH="1">
          <a:off x="6257925" y="8277225"/>
          <a:ext cx="0" cy="6381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47</xdr:row>
      <xdr:rowOff>28575</xdr:rowOff>
    </xdr:from>
    <xdr:to>
      <xdr:col>7</xdr:col>
      <xdr:colOff>266700</xdr:colOff>
      <xdr:row>50</xdr:row>
      <xdr:rowOff>0</xdr:rowOff>
    </xdr:to>
    <xdr:sp>
      <xdr:nvSpPr>
        <xdr:cNvPr id="24" name="AutoShape 26"/>
        <xdr:cNvSpPr>
          <a:spLocks/>
        </xdr:cNvSpPr>
      </xdr:nvSpPr>
      <xdr:spPr>
        <a:xfrm flipH="1">
          <a:off x="4533900" y="7639050"/>
          <a:ext cx="0" cy="4572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58</xdr:row>
      <xdr:rowOff>76200</xdr:rowOff>
    </xdr:from>
    <xdr:to>
      <xdr:col>7</xdr:col>
      <xdr:colOff>266700</xdr:colOff>
      <xdr:row>60</xdr:row>
      <xdr:rowOff>114300</xdr:rowOff>
    </xdr:to>
    <xdr:sp>
      <xdr:nvSpPr>
        <xdr:cNvPr id="25" name="AutoShape 27"/>
        <xdr:cNvSpPr>
          <a:spLocks/>
        </xdr:cNvSpPr>
      </xdr:nvSpPr>
      <xdr:spPr>
        <a:xfrm flipH="1">
          <a:off x="4533900" y="9467850"/>
          <a:ext cx="0" cy="36195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238125</xdr:colOff>
      <xdr:row>49</xdr:row>
      <xdr:rowOff>133350</xdr:rowOff>
    </xdr:from>
    <xdr:to>
      <xdr:col>7</xdr:col>
      <xdr:colOff>28575</xdr:colOff>
      <xdr:row>51</xdr:row>
      <xdr:rowOff>19050</xdr:rowOff>
    </xdr:to>
    <xdr:sp>
      <xdr:nvSpPr>
        <xdr:cNvPr id="26" name="AutoShape 28"/>
        <xdr:cNvSpPr>
          <a:spLocks/>
        </xdr:cNvSpPr>
      </xdr:nvSpPr>
      <xdr:spPr>
        <a:xfrm>
          <a:off x="3286125" y="8067675"/>
          <a:ext cx="1009650" cy="20955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1.5  Management intent</a:t>
          </a:r>
          <a:r>
            <a:rPr lang="en-US" cap="none" sz="1000" b="0" i="0" u="none" baseline="0">
              <a:solidFill>
                <a:srgbClr val="000000"/>
              </a:solidFill>
            </a:rPr>
            <a:t>
</a:t>
          </a:r>
        </a:p>
      </xdr:txBody>
    </xdr:sp>
    <xdr:clientData/>
  </xdr:twoCellAnchor>
  <xdr:twoCellAnchor>
    <xdr:from>
      <xdr:col>6</xdr:col>
      <xdr:colOff>447675</xdr:colOff>
      <xdr:row>52</xdr:row>
      <xdr:rowOff>104775</xdr:rowOff>
    </xdr:from>
    <xdr:to>
      <xdr:col>8</xdr:col>
      <xdr:colOff>142875</xdr:colOff>
      <xdr:row>53</xdr:row>
      <xdr:rowOff>123825</xdr:rowOff>
    </xdr:to>
    <xdr:sp>
      <xdr:nvSpPr>
        <xdr:cNvPr id="27" name="AutoShape 29"/>
        <xdr:cNvSpPr>
          <a:spLocks/>
        </xdr:cNvSpPr>
      </xdr:nvSpPr>
      <xdr:spPr>
        <a:xfrm>
          <a:off x="4105275" y="8524875"/>
          <a:ext cx="914400"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2  Process Capability</a:t>
          </a:r>
          <a:r>
            <a:rPr lang="en-US" cap="none" sz="1000" b="0" i="0" u="none" baseline="0">
              <a:solidFill>
                <a:srgbClr val="000000"/>
              </a:solidFill>
            </a:rPr>
            <a:t>
</a:t>
          </a:r>
        </a:p>
      </xdr:txBody>
    </xdr:sp>
    <xdr:clientData/>
  </xdr:twoCellAnchor>
  <xdr:twoCellAnchor>
    <xdr:from>
      <xdr:col>6</xdr:col>
      <xdr:colOff>323850</xdr:colOff>
      <xdr:row>56</xdr:row>
      <xdr:rowOff>123825</xdr:rowOff>
    </xdr:from>
    <xdr:to>
      <xdr:col>8</xdr:col>
      <xdr:colOff>200025</xdr:colOff>
      <xdr:row>57</xdr:row>
      <xdr:rowOff>142875</xdr:rowOff>
    </xdr:to>
    <xdr:sp>
      <xdr:nvSpPr>
        <xdr:cNvPr id="28" name="AutoShape 30"/>
        <xdr:cNvSpPr>
          <a:spLocks/>
        </xdr:cNvSpPr>
      </xdr:nvSpPr>
      <xdr:spPr>
        <a:xfrm>
          <a:off x="3981450" y="9191625"/>
          <a:ext cx="109537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2.5  Internal Integration</a:t>
          </a:r>
          <a:r>
            <a:rPr lang="en-US" cap="none" sz="1000" b="0" i="0" u="none" baseline="0">
              <a:solidFill>
                <a:srgbClr val="000000"/>
              </a:solidFill>
            </a:rPr>
            <a:t> 
</a:t>
          </a:r>
        </a:p>
      </xdr:txBody>
    </xdr:sp>
    <xdr:clientData/>
  </xdr:twoCellAnchor>
  <xdr:twoCellAnchor>
    <xdr:from>
      <xdr:col>7</xdr:col>
      <xdr:colOff>361950</xdr:colOff>
      <xdr:row>59</xdr:row>
      <xdr:rowOff>0</xdr:rowOff>
    </xdr:from>
    <xdr:to>
      <xdr:col>9</xdr:col>
      <xdr:colOff>238125</xdr:colOff>
      <xdr:row>60</xdr:row>
      <xdr:rowOff>28575</xdr:rowOff>
    </xdr:to>
    <xdr:sp>
      <xdr:nvSpPr>
        <xdr:cNvPr id="29" name="AutoShape 31"/>
        <xdr:cNvSpPr>
          <a:spLocks/>
        </xdr:cNvSpPr>
      </xdr:nvSpPr>
      <xdr:spPr>
        <a:xfrm>
          <a:off x="4629150" y="9553575"/>
          <a:ext cx="1447800" cy="19050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4.5  External Integration</a:t>
          </a:r>
          <a:r>
            <a:rPr lang="en-US" cap="none" sz="1000" b="0" i="0" u="none" baseline="0">
              <a:solidFill>
                <a:srgbClr val="000000"/>
              </a:solidFill>
            </a:rPr>
            <a:t>
</a:t>
          </a:r>
        </a:p>
      </xdr:txBody>
    </xdr:sp>
    <xdr:clientData/>
  </xdr:twoCellAnchor>
  <xdr:twoCellAnchor>
    <xdr:from>
      <xdr:col>10</xdr:col>
      <xdr:colOff>266700</xdr:colOff>
      <xdr:row>46</xdr:row>
      <xdr:rowOff>0</xdr:rowOff>
    </xdr:from>
    <xdr:to>
      <xdr:col>10</xdr:col>
      <xdr:colOff>276225</xdr:colOff>
      <xdr:row>61</xdr:row>
      <xdr:rowOff>76200</xdr:rowOff>
    </xdr:to>
    <xdr:sp>
      <xdr:nvSpPr>
        <xdr:cNvPr id="30" name="AutoShape 32"/>
        <xdr:cNvSpPr>
          <a:spLocks/>
        </xdr:cNvSpPr>
      </xdr:nvSpPr>
      <xdr:spPr>
        <a:xfrm>
          <a:off x="6715125" y="7448550"/>
          <a:ext cx="9525" cy="25050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295275</xdr:colOff>
      <xdr:row>46</xdr:row>
      <xdr:rowOff>0</xdr:rowOff>
    </xdr:from>
    <xdr:to>
      <xdr:col>10</xdr:col>
      <xdr:colOff>257175</xdr:colOff>
      <xdr:row>46</xdr:row>
      <xdr:rowOff>0</xdr:rowOff>
    </xdr:to>
    <xdr:sp>
      <xdr:nvSpPr>
        <xdr:cNvPr id="31" name="AutoShape 33"/>
        <xdr:cNvSpPr>
          <a:spLocks/>
        </xdr:cNvSpPr>
      </xdr:nvSpPr>
      <xdr:spPr>
        <a:xfrm flipH="1">
          <a:off x="5172075" y="7448550"/>
          <a:ext cx="1533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114300</xdr:colOff>
      <xdr:row>53</xdr:row>
      <xdr:rowOff>123825</xdr:rowOff>
    </xdr:from>
    <xdr:to>
      <xdr:col>10</xdr:col>
      <xdr:colOff>600075</xdr:colOff>
      <xdr:row>54</xdr:row>
      <xdr:rowOff>142875</xdr:rowOff>
    </xdr:to>
    <xdr:sp>
      <xdr:nvSpPr>
        <xdr:cNvPr id="32" name="AutoShape 34"/>
        <xdr:cNvSpPr>
          <a:spLocks/>
        </xdr:cNvSpPr>
      </xdr:nvSpPr>
      <xdr:spPr>
        <a:xfrm>
          <a:off x="6562725" y="8705850"/>
          <a:ext cx="48577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3 Products
</a:t>
          </a:r>
        </a:p>
      </xdr:txBody>
    </xdr:sp>
    <xdr:clientData/>
  </xdr:twoCellAnchor>
  <xdr:twoCellAnchor>
    <xdr:from>
      <xdr:col>10</xdr:col>
      <xdr:colOff>457200</xdr:colOff>
      <xdr:row>59</xdr:row>
      <xdr:rowOff>9525</xdr:rowOff>
    </xdr:from>
    <xdr:to>
      <xdr:col>11</xdr:col>
      <xdr:colOff>400050</xdr:colOff>
      <xdr:row>61</xdr:row>
      <xdr:rowOff>57150</xdr:rowOff>
    </xdr:to>
    <xdr:sp>
      <xdr:nvSpPr>
        <xdr:cNvPr id="33" name="AutoShape 35"/>
        <xdr:cNvSpPr>
          <a:spLocks/>
        </xdr:cNvSpPr>
      </xdr:nvSpPr>
      <xdr:spPr>
        <a:xfrm>
          <a:off x="6905625" y="9563100"/>
          <a:ext cx="552450" cy="371475"/>
        </a:xfrm>
        <a:prstGeom prst="rect">
          <a:avLst/>
        </a:prstGeom>
        <a:no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5  Customer Interface</a:t>
          </a:r>
          <a:r>
            <a:rPr lang="en-US" cap="none" sz="1000" b="0" i="0" u="none" baseline="0">
              <a:solidFill>
                <a:srgbClr val="000000"/>
              </a:solidFill>
            </a:rPr>
            <a:t>
</a:t>
          </a:r>
        </a:p>
      </xdr:txBody>
    </xdr:sp>
    <xdr:clientData/>
  </xdr:twoCellAnchor>
  <xdr:twoCellAnchor>
    <xdr:from>
      <xdr:col>11</xdr:col>
      <xdr:colOff>114300</xdr:colOff>
      <xdr:row>53</xdr:row>
      <xdr:rowOff>152400</xdr:rowOff>
    </xdr:from>
    <xdr:to>
      <xdr:col>12</xdr:col>
      <xdr:colOff>152400</xdr:colOff>
      <xdr:row>56</xdr:row>
      <xdr:rowOff>123825</xdr:rowOff>
    </xdr:to>
    <xdr:sp>
      <xdr:nvSpPr>
        <xdr:cNvPr id="34" name="AutoShape 36"/>
        <xdr:cNvSpPr>
          <a:spLocks/>
        </xdr:cNvSpPr>
      </xdr:nvSpPr>
      <xdr:spPr>
        <a:xfrm>
          <a:off x="7172325" y="8734425"/>
          <a:ext cx="64770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xdr:colOff>
      <xdr:row>50</xdr:row>
      <xdr:rowOff>0</xdr:rowOff>
    </xdr:from>
    <xdr:to>
      <xdr:col>9</xdr:col>
      <xdr:colOff>323850</xdr:colOff>
      <xdr:row>51</xdr:row>
      <xdr:rowOff>19050</xdr:rowOff>
    </xdr:to>
    <xdr:sp>
      <xdr:nvSpPr>
        <xdr:cNvPr id="35" name="AutoShape 37"/>
        <xdr:cNvSpPr>
          <a:spLocks/>
        </xdr:cNvSpPr>
      </xdr:nvSpPr>
      <xdr:spPr>
        <a:xfrm>
          <a:off x="4895850" y="8096250"/>
          <a:ext cx="126682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3.5  Quality Control</a:t>
          </a:r>
          <a:r>
            <a:rPr lang="en-US" cap="none" sz="1000" b="0" i="0" u="none" baseline="0">
              <a:solidFill>
                <a:srgbClr val="000000"/>
              </a:solidFill>
            </a:rPr>
            <a:t>
</a:t>
          </a:r>
        </a:p>
      </xdr:txBody>
    </xdr:sp>
    <xdr:clientData/>
  </xdr:twoCellAnchor>
  <xdr:twoCellAnchor>
    <xdr:from>
      <xdr:col>5</xdr:col>
      <xdr:colOff>209550</xdr:colOff>
      <xdr:row>51</xdr:row>
      <xdr:rowOff>19050</xdr:rowOff>
    </xdr:from>
    <xdr:to>
      <xdr:col>7</xdr:col>
      <xdr:colOff>85725</xdr:colOff>
      <xdr:row>51</xdr:row>
      <xdr:rowOff>19050</xdr:rowOff>
    </xdr:to>
    <xdr:sp>
      <xdr:nvSpPr>
        <xdr:cNvPr id="36" name="AutoShape 38"/>
        <xdr:cNvSpPr>
          <a:spLocks/>
        </xdr:cNvSpPr>
      </xdr:nvSpPr>
      <xdr:spPr>
        <a:xfrm>
          <a:off x="3257550" y="8277225"/>
          <a:ext cx="1095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447675</xdr:colOff>
      <xdr:row>51</xdr:row>
      <xdr:rowOff>19050</xdr:rowOff>
    </xdr:from>
    <xdr:to>
      <xdr:col>9</xdr:col>
      <xdr:colOff>409575</xdr:colOff>
      <xdr:row>51</xdr:row>
      <xdr:rowOff>19050</xdr:rowOff>
    </xdr:to>
    <xdr:sp>
      <xdr:nvSpPr>
        <xdr:cNvPr id="37" name="AutoShape 39"/>
        <xdr:cNvSpPr>
          <a:spLocks/>
        </xdr:cNvSpPr>
      </xdr:nvSpPr>
      <xdr:spPr>
        <a:xfrm>
          <a:off x="4714875" y="8277225"/>
          <a:ext cx="1533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600075</xdr:colOff>
      <xdr:row>45</xdr:row>
      <xdr:rowOff>76200</xdr:rowOff>
    </xdr:from>
    <xdr:to>
      <xdr:col>8</xdr:col>
      <xdr:colOff>38100</xdr:colOff>
      <xdr:row>46</xdr:row>
      <xdr:rowOff>47625</xdr:rowOff>
    </xdr:to>
    <xdr:sp>
      <xdr:nvSpPr>
        <xdr:cNvPr id="38" name="AutoShape 40"/>
        <xdr:cNvSpPr>
          <a:spLocks/>
        </xdr:cNvSpPr>
      </xdr:nvSpPr>
      <xdr:spPr>
        <a:xfrm>
          <a:off x="4257675" y="7362825"/>
          <a:ext cx="657225" cy="133350"/>
        </a:xfrm>
        <a:prstGeom prst="rect">
          <a:avLst/>
        </a:prstGeom>
        <a:solidFill>
          <a:srgbClr val="A6A6A6"/>
        </a:solidFill>
        <a:ln w="0" cmpd="sng">
          <a:noFill/>
        </a:ln>
      </xdr:spPr>
      <xdr:txBody>
        <a:bodyPr vertOverflow="clip" wrap="square" lIns="0" tIns="0" rIns="0" bIns="0"/>
        <a:p>
          <a:pPr algn="l">
            <a:defRPr/>
          </a:pPr>
          <a:r>
            <a:rPr lang="en-US" cap="none" sz="800" b="0" i="0" u="none" baseline="0">
              <a:solidFill>
                <a:srgbClr val="000000"/>
              </a:solidFill>
            </a:rPr>
            <a:t>Management</a:t>
          </a:r>
          <a:r>
            <a:rPr lang="en-US" cap="none" sz="1000" b="0" i="0" u="none" baseline="0">
              <a:solidFill>
                <a:srgbClr val="000000"/>
              </a:solidFill>
            </a:rPr>
            <a:t>
</a:t>
          </a:r>
        </a:p>
      </xdr:txBody>
    </xdr:sp>
    <xdr:clientData/>
  </xdr:twoCellAnchor>
  <xdr:twoCellAnchor>
    <xdr:from>
      <xdr:col>3</xdr:col>
      <xdr:colOff>600075</xdr:colOff>
      <xdr:row>53</xdr:row>
      <xdr:rowOff>0</xdr:rowOff>
    </xdr:from>
    <xdr:to>
      <xdr:col>5</xdr:col>
      <xdr:colOff>66675</xdr:colOff>
      <xdr:row>54</xdr:row>
      <xdr:rowOff>114300</xdr:rowOff>
    </xdr:to>
    <xdr:sp>
      <xdr:nvSpPr>
        <xdr:cNvPr id="39" name="AutoShape 41"/>
        <xdr:cNvSpPr>
          <a:spLocks/>
        </xdr:cNvSpPr>
      </xdr:nvSpPr>
      <xdr:spPr>
        <a:xfrm>
          <a:off x="2428875" y="8582025"/>
          <a:ext cx="685800" cy="27622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1 Prerequisites
</a:t>
          </a:r>
          <a:r>
            <a:rPr lang="en-US" cap="none" sz="1000" b="0" i="0" u="none" baseline="0">
              <a:solidFill>
                <a:srgbClr val="000000"/>
              </a:solidFill>
            </a:rPr>
            <a:t>
</a:t>
          </a:r>
        </a:p>
      </xdr:txBody>
    </xdr:sp>
    <xdr:clientData/>
  </xdr:twoCellAnchor>
  <xdr:twoCellAnchor>
    <xdr:from>
      <xdr:col>6</xdr:col>
      <xdr:colOff>323850</xdr:colOff>
      <xdr:row>61</xdr:row>
      <xdr:rowOff>47625</xdr:rowOff>
    </xdr:from>
    <xdr:to>
      <xdr:col>8</xdr:col>
      <xdr:colOff>381000</xdr:colOff>
      <xdr:row>63</xdr:row>
      <xdr:rowOff>0</xdr:rowOff>
    </xdr:to>
    <xdr:sp>
      <xdr:nvSpPr>
        <xdr:cNvPr id="40" name="AutoShape 42"/>
        <xdr:cNvSpPr>
          <a:spLocks/>
        </xdr:cNvSpPr>
      </xdr:nvSpPr>
      <xdr:spPr>
        <a:xfrm>
          <a:off x="3981450" y="9925050"/>
          <a:ext cx="1276350" cy="276225"/>
        </a:xfrm>
        <a:prstGeom prst="rect">
          <a:avLst/>
        </a:prstGeom>
        <a:solidFill>
          <a:srgbClr val="A6A6A6"/>
        </a:solidFill>
        <a:ln w="0" cmpd="sng">
          <a:noFill/>
        </a:ln>
      </xdr:spPr>
      <xdr:txBody>
        <a:bodyPr vertOverflow="clip" wrap="square" lIns="0" tIns="0" rIns="0" bIns="0"/>
        <a:p>
          <a:pPr algn="l">
            <a:defRPr/>
          </a:pPr>
          <a:r>
            <a:rPr lang="en-US" cap="none" sz="1000" b="0" i="0" u="none" baseline="0">
              <a:solidFill>
                <a:srgbClr val="000000"/>
              </a:solidFill>
            </a:rPr>
            <a:t>Other Processes
</a:t>
          </a:r>
        </a:p>
      </xdr:txBody>
    </xdr:sp>
    <xdr:clientData/>
  </xdr:twoCellAnchor>
  <xdr:twoCellAnchor>
    <xdr:from>
      <xdr:col>10</xdr:col>
      <xdr:colOff>0</xdr:colOff>
      <xdr:row>62</xdr:row>
      <xdr:rowOff>66675</xdr:rowOff>
    </xdr:from>
    <xdr:to>
      <xdr:col>10</xdr:col>
      <xdr:colOff>571500</xdr:colOff>
      <xdr:row>63</xdr:row>
      <xdr:rowOff>142875</xdr:rowOff>
    </xdr:to>
    <xdr:sp>
      <xdr:nvSpPr>
        <xdr:cNvPr id="41" name="AutoShape 43"/>
        <xdr:cNvSpPr>
          <a:spLocks/>
        </xdr:cNvSpPr>
      </xdr:nvSpPr>
      <xdr:spPr>
        <a:xfrm>
          <a:off x="6448425" y="10106025"/>
          <a:ext cx="571500" cy="238125"/>
        </a:xfrm>
        <a:prstGeom prst="rect">
          <a:avLst/>
        </a:prstGeom>
        <a:solidFill>
          <a:srgbClr val="A6A6A6"/>
        </a:solidFill>
        <a:ln w="0" cmpd="sng">
          <a:noFill/>
        </a:ln>
      </xdr:spPr>
      <xdr:txBody>
        <a:bodyPr vertOverflow="clip" wrap="square" lIns="0" tIns="0" rIns="0" bIns="0"/>
        <a:p>
          <a:pPr algn="l">
            <a:defRPr/>
          </a:pPr>
          <a:r>
            <a:rPr lang="en-US" cap="none" sz="1000" b="0" i="0" u="none" baseline="0">
              <a:solidFill>
                <a:srgbClr val="000000"/>
              </a:solidFill>
            </a:rPr>
            <a:t>Customer
</a:t>
          </a:r>
        </a:p>
      </xdr:txBody>
    </xdr:sp>
    <xdr:clientData/>
  </xdr:twoCellAnchor>
  <xdr:twoCellAnchor>
    <xdr:from>
      <xdr:col>7</xdr:col>
      <xdr:colOff>381000</xdr:colOff>
      <xdr:row>47</xdr:row>
      <xdr:rowOff>133350</xdr:rowOff>
    </xdr:from>
    <xdr:to>
      <xdr:col>9</xdr:col>
      <xdr:colOff>438150</xdr:colOff>
      <xdr:row>49</xdr:row>
      <xdr:rowOff>0</xdr:rowOff>
    </xdr:to>
    <xdr:sp>
      <xdr:nvSpPr>
        <xdr:cNvPr id="42" name="AutoShape 44"/>
        <xdr:cNvSpPr>
          <a:spLocks/>
        </xdr:cNvSpPr>
      </xdr:nvSpPr>
      <xdr:spPr>
        <a:xfrm>
          <a:off x="4648200" y="7743825"/>
          <a:ext cx="1628775" cy="19050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4  Managament information</a:t>
          </a:r>
          <a:r>
            <a:rPr lang="en-US" cap="none" sz="10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0</xdr:row>
      <xdr:rowOff>114300</xdr:rowOff>
    </xdr:from>
    <xdr:to>
      <xdr:col>5</xdr:col>
      <xdr:colOff>66675</xdr:colOff>
      <xdr:row>11</xdr:row>
      <xdr:rowOff>66675</xdr:rowOff>
    </xdr:to>
    <xdr:sp>
      <xdr:nvSpPr>
        <xdr:cNvPr id="1" name="Rectangle 1"/>
        <xdr:cNvSpPr>
          <a:spLocks/>
        </xdr:cNvSpPr>
      </xdr:nvSpPr>
      <xdr:spPr>
        <a:xfrm>
          <a:off x="561975" y="114300"/>
          <a:ext cx="5153025" cy="2105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xdr:row>
      <xdr:rowOff>28575</xdr:rowOff>
    </xdr:from>
    <xdr:ext cx="5695950" cy="6029325"/>
    <xdr:sp>
      <xdr:nvSpPr>
        <xdr:cNvPr id="1" name="TextBox 1"/>
        <xdr:cNvSpPr txBox="1">
          <a:spLocks noChangeArrowheads="1"/>
        </xdr:cNvSpPr>
      </xdr:nvSpPr>
      <xdr:spPr>
        <a:xfrm>
          <a:off x="47625" y="190500"/>
          <a:ext cx="5695950" cy="6029325"/>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Service Desk </a:t>
          </a:r>
          <a:r>
            <a:rPr lang="en-US" cap="none" sz="1000" b="0" i="0" u="none" baseline="0">
              <a:latin typeface="Arial"/>
              <a:ea typeface="Arial"/>
              <a:cs typeface="Arial"/>
            </a:rPr>
            <a:t> 
 The Service Desk provides the primary window for customer and user contact with the service organisation on a day-to-day basis. The Service Desk may be responsible for a number of discrete functions within the support organisation, including: 
</a:t>
          </a:r>
          <a:r>
            <a:rPr lang="en-US" cap="none" sz="1000" b="1" i="0" u="none" baseline="0">
              <a:latin typeface="Arial"/>
              <a:ea typeface="Arial"/>
              <a:cs typeface="Arial"/>
            </a:rPr>
            <a:t>Provision of a single point of contact for customers</a:t>
          </a:r>
          <a:r>
            <a:rPr lang="en-US" cap="none" sz="1000" b="0" i="0" u="none" baseline="0">
              <a:latin typeface="Arial"/>
              <a:ea typeface="Arial"/>
              <a:cs typeface="Arial"/>
            </a:rPr>
            <a:t>
The Service Desk provides a day-to-day contact point between customers, users, IT services and third party support organisations. At an operational level, its objective is to provide a single point of contact to provide advice, guidance and may also be involved in providing a rapid restoration of normal services to its customers and users’ following any service disruption.
</a:t>
          </a:r>
          <a:r>
            <a:rPr lang="en-US" cap="none" sz="1000" b="1" i="0" u="none" baseline="0">
              <a:latin typeface="Arial"/>
              <a:ea typeface="Arial"/>
              <a:cs typeface="Arial"/>
            </a:rPr>
            <a:t>Incident Classification</a:t>
          </a:r>
          <a:r>
            <a:rPr lang="en-US" cap="none" sz="1000" b="0" i="0" u="none" baseline="0">
              <a:latin typeface="Arial"/>
              <a:ea typeface="Arial"/>
              <a:cs typeface="Arial"/>
            </a:rPr>
            <a:t>
Incident classification is an important role of the Service Desk. The final classification(s) of an incident may vary to the initially reported one. The customer / user often reports a ‘symptom’ of the incident and not necessarily the root problem. However, the incident classification process should not be over-complicated by adding too many classifications. 
</a:t>
          </a:r>
          <a:r>
            <a:rPr lang="en-US" cap="none" sz="1000" b="1" i="0" u="none" baseline="0">
              <a:latin typeface="Arial"/>
              <a:ea typeface="Arial"/>
              <a:cs typeface="Arial"/>
            </a:rPr>
            <a:t>Incident Control</a:t>
          </a:r>
          <a:r>
            <a:rPr lang="en-US" cap="none" sz="1000" b="0" i="0" u="none" baseline="0">
              <a:latin typeface="Arial"/>
              <a:ea typeface="Arial"/>
              <a:cs typeface="Arial"/>
            </a:rPr>
            <a:t>
The Service Desk should own the incident control process and monitor progress on all incidents regardless of origin.
</a:t>
          </a:r>
          <a:r>
            <a:rPr lang="en-US" cap="none" sz="1000" b="1" i="0" u="none" baseline="0">
              <a:latin typeface="Arial"/>
              <a:ea typeface="Arial"/>
              <a:cs typeface="Arial"/>
            </a:rPr>
            <a:t>Incident Reporting and Review</a:t>
          </a:r>
          <a:r>
            <a:rPr lang="en-US" cap="none" sz="1000" b="0" i="0" u="none" baseline="0">
              <a:latin typeface="Arial"/>
              <a:ea typeface="Arial"/>
              <a:cs typeface="Arial"/>
            </a:rPr>
            <a:t>
The Service Desk forms the main day-to-day interface between the Service Delivery organisation and the users. Whilst the Service Desk plays an active role as a  communication channel for incident control, it  also provides a contact point  for enquiries on general service issues (including advice on progress on prior reported incidents / problems) and the dissemination of relevant information (e.g. via bulletins, system messages, etc.).
</a:t>
          </a:r>
        </a:p>
      </xdr:txBody>
    </xdr:sp>
    <xdr:clientData/>
  </xdr:oneCellAnchor>
  <xdr:twoCellAnchor>
    <xdr:from>
      <xdr:col>1</xdr:col>
      <xdr:colOff>9525</xdr:colOff>
      <xdr:row>126</xdr:row>
      <xdr:rowOff>123825</xdr:rowOff>
    </xdr:from>
    <xdr:to>
      <xdr:col>4</xdr:col>
      <xdr:colOff>209550</xdr:colOff>
      <xdr:row>159</xdr:row>
      <xdr:rowOff>152400</xdr:rowOff>
    </xdr:to>
    <xdr:graphicFrame>
      <xdr:nvGraphicFramePr>
        <xdr:cNvPr id="2" name="Chart 3"/>
        <xdr:cNvGraphicFramePr/>
      </xdr:nvGraphicFramePr>
      <xdr:xfrm>
        <a:off x="180975" y="26784300"/>
        <a:ext cx="5400675" cy="5372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2</xdr:row>
      <xdr:rowOff>0</xdr:rowOff>
    </xdr:from>
    <xdr:ext cx="4752975" cy="7905750"/>
    <xdr:sp>
      <xdr:nvSpPr>
        <xdr:cNvPr id="1" name="TextBox 1"/>
        <xdr:cNvSpPr txBox="1">
          <a:spLocks noChangeArrowheads="1"/>
        </xdr:cNvSpPr>
      </xdr:nvSpPr>
      <xdr:spPr>
        <a:xfrm>
          <a:off x="276225" y="323850"/>
          <a:ext cx="4752975" cy="790575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Incident Management
</a:t>
          </a:r>
          <a:r>
            <a:rPr lang="en-US" cap="none" sz="1000" b="0" i="0" u="none" baseline="0">
              <a:latin typeface="Arial"/>
              <a:ea typeface="Arial"/>
              <a:cs typeface="Arial"/>
            </a:rPr>
            <a:t>
The Service Desk  is responsible for the monitoring the resolution of all registered incidents – in effect the Service Desk is the owner of all incidents. Incidents that cannot be resolved immediately by the Service Desk may be assigned to specialist groups or teams. Incident Management includes the following activities: 
</a:t>
          </a:r>
          <a:r>
            <a:rPr lang="en-US" cap="none" sz="1000" b="1" i="0" u="none" baseline="0">
              <a:latin typeface="Arial"/>
              <a:ea typeface="Arial"/>
              <a:cs typeface="Arial"/>
            </a:rPr>
            <a:t>Incident recording and alerting</a:t>
          </a:r>
          <a:r>
            <a:rPr lang="en-US" cap="none" sz="1000" b="0" i="0" u="none" baseline="0">
              <a:latin typeface="Arial"/>
              <a:ea typeface="Arial"/>
              <a:cs typeface="Arial"/>
            </a:rPr>
            <a:t>
All incidents should be recorded in terms of symptoms, basic diagnostic data and information about the configuration item(s) and service(s) affected. Irrespective of the mechanism or pathway through which incidents are recorded, the Service Desk should receive appropriate alerts and maintain overall control.
</a:t>
          </a:r>
          <a:r>
            <a:rPr lang="en-US" cap="none" sz="1000" b="1" i="0" u="none" baseline="0">
              <a:latin typeface="Arial"/>
              <a:ea typeface="Arial"/>
              <a:cs typeface="Arial"/>
            </a:rPr>
            <a:t>Incident support and classification</a:t>
          </a:r>
          <a:r>
            <a:rPr lang="en-US" cap="none" sz="1000" b="0" i="0" u="none" baseline="0">
              <a:latin typeface="Arial"/>
              <a:ea typeface="Arial"/>
              <a:cs typeface="Arial"/>
            </a:rPr>
            <a:t>
Incident records raised should be analysed to discover the reason for the incident. Incidents should also be classified, and it is this classification system that further resolution actions are based. 
</a:t>
          </a:r>
          <a:r>
            <a:rPr lang="en-US" cap="none" sz="1000" b="1" i="0" u="none" baseline="0">
              <a:latin typeface="Arial"/>
              <a:ea typeface="Arial"/>
              <a:cs typeface="Arial"/>
            </a:rPr>
            <a:t>Investigation and diagnosis</a:t>
          </a:r>
          <a:r>
            <a:rPr lang="en-US" cap="none" sz="1000" b="0" i="0" u="none" baseline="0">
              <a:latin typeface="Arial"/>
              <a:ea typeface="Arial"/>
              <a:cs typeface="Arial"/>
            </a:rPr>
            <a:t>
Wherever possible, the user should be provided with the means to continue their business functions, perhaps via a degraded service. Every effort should be made to minimise the impact of the incident on the business and to provide more time to investigate and devise a structural resolution.
</a:t>
          </a:r>
          <a:r>
            <a:rPr lang="en-US" cap="none" sz="1000" b="1" i="0" u="none" baseline="0">
              <a:latin typeface="Arial"/>
              <a:ea typeface="Arial"/>
              <a:cs typeface="Arial"/>
            </a:rPr>
            <a:t>Resolution and recovery</a:t>
          </a:r>
          <a:r>
            <a:rPr lang="en-US" cap="none" sz="1000" b="0" i="0" u="none" baseline="0">
              <a:latin typeface="Arial"/>
              <a:ea typeface="Arial"/>
              <a:cs typeface="Arial"/>
            </a:rPr>
            <a:t>
After successful execution of the resolution or circumvention activity, service recovery actions can be carried out, often by specialist staff. The incident management system must allow the recording of events and actions during the resolution and recovery activity.
</a:t>
          </a:r>
          <a:r>
            <a:rPr lang="en-US" cap="none" sz="1000" b="1" i="0" u="none" baseline="0">
              <a:latin typeface="Arial"/>
              <a:ea typeface="Arial"/>
              <a:cs typeface="Arial"/>
            </a:rPr>
            <a:t>Incident tracking and customer/user communication</a:t>
          </a:r>
          <a:r>
            <a:rPr lang="en-US" cap="none" sz="1000" b="0" i="0" u="none" baseline="0">
              <a:latin typeface="Arial"/>
              <a:ea typeface="Arial"/>
              <a:cs typeface="Arial"/>
            </a:rPr>
            <a:t>
Procedures need to be in place to guarantee that each individual incident is resolved within the agreed timeframes, or at least, as soon as possible.
</a:t>
          </a:r>
          <a:r>
            <a:rPr lang="en-US" cap="none" sz="1000" b="1" i="0" u="none" baseline="0">
              <a:latin typeface="Arial"/>
              <a:ea typeface="Arial"/>
              <a:cs typeface="Arial"/>
            </a:rPr>
            <a:t>Incident ownership, monitoring and closure</a:t>
          </a:r>
          <a:r>
            <a:rPr lang="en-US" cap="none" sz="1000" b="0" i="0" u="none" baseline="0">
              <a:latin typeface="Arial"/>
              <a:ea typeface="Arial"/>
              <a:cs typeface="Arial"/>
            </a:rPr>
            <a:t>
The Service desk is responsible for owning and overseeing the resolution of all outstanding incidents whatever the initial source. When the incident has been resolved, the Service Desk must ensure that the incident records are completed and are accurate, and that the resolution is agreed with the customer. 
</a:t>
          </a:r>
        </a:p>
      </xdr:txBody>
    </xdr:sp>
    <xdr:clientData/>
  </xdr:oneCellAnchor>
  <xdr:twoCellAnchor>
    <xdr:from>
      <xdr:col>1</xdr:col>
      <xdr:colOff>0</xdr:colOff>
      <xdr:row>133</xdr:row>
      <xdr:rowOff>0</xdr:rowOff>
    </xdr:from>
    <xdr:to>
      <xdr:col>5</xdr:col>
      <xdr:colOff>0</xdr:colOff>
      <xdr:row>164</xdr:row>
      <xdr:rowOff>114300</xdr:rowOff>
    </xdr:to>
    <xdr:graphicFrame>
      <xdr:nvGraphicFramePr>
        <xdr:cNvPr id="2" name="Chart 2"/>
        <xdr:cNvGraphicFramePr/>
      </xdr:nvGraphicFramePr>
      <xdr:xfrm>
        <a:off x="171450" y="28441650"/>
        <a:ext cx="5686425" cy="51339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4</xdr:row>
      <xdr:rowOff>0</xdr:rowOff>
    </xdr:from>
    <xdr:ext cx="5229225" cy="5524500"/>
    <xdr:sp>
      <xdr:nvSpPr>
        <xdr:cNvPr id="1" name="TextBox 2"/>
        <xdr:cNvSpPr txBox="1">
          <a:spLocks noChangeArrowheads="1"/>
        </xdr:cNvSpPr>
      </xdr:nvSpPr>
      <xdr:spPr>
        <a:xfrm>
          <a:off x="276225" y="647700"/>
          <a:ext cx="5229225" cy="552450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Problem Management  </a:t>
          </a:r>
          <a:r>
            <a:rPr lang="en-US" cap="none" sz="1000" b="0" i="0" u="none" baseline="0">
              <a:latin typeface="Arial"/>
              <a:ea typeface="Arial"/>
              <a:cs typeface="Arial"/>
            </a:rPr>
            <a:t>
Problem management differs from incident management in that its main goal is the detection of the underlying causes of an incident and their subsequent resolution and prevention.  This goal can be in direct conflict with incident management where the goal is to restore service to the customer as quickly as possible rather than search for a permanent solution.  
The scope of problem management is assumed to be:
</a:t>
          </a:r>
          <a:r>
            <a:rPr lang="en-US" cap="none" sz="1000" b="1" i="0" u="none" baseline="0">
              <a:latin typeface="Arial"/>
              <a:ea typeface="Arial"/>
              <a:cs typeface="Arial"/>
            </a:rPr>
            <a:t>Problem Control: </a:t>
          </a:r>
          <a:r>
            <a:rPr lang="en-US" cap="none" sz="1000" b="0" i="0" u="none" baseline="0">
              <a:latin typeface="Arial"/>
              <a:ea typeface="Arial"/>
              <a:cs typeface="Arial"/>
            </a:rPr>
            <a:t>
 The identification of the root cause of incidents (problems), such as the configuration items that are at fault, and to provide Service Desk with information and advice on workarounds when available.  The process needs to be carefully managed and planned.  Problem control activities include: problem identification, recording, classification, investigation and diagnosis.
</a:t>
          </a:r>
          <a:r>
            <a:rPr lang="en-US" cap="none" sz="1000" b="1" i="0" u="none" baseline="0">
              <a:latin typeface="Arial"/>
              <a:ea typeface="Arial"/>
              <a:cs typeface="Arial"/>
            </a:rPr>
            <a:t>Error Control: </a:t>
          </a:r>
          <a:r>
            <a:rPr lang="en-US" cap="none" sz="1000" b="0" i="0" u="none" baseline="0">
              <a:latin typeface="Arial"/>
              <a:ea typeface="Arial"/>
              <a:cs typeface="Arial"/>
            </a:rPr>
            <a:t>
The correction of configuration items to remove errors / faults, and the overall management of known errors whilst they remain unresolved and until they are eliminated by the successful implementation of a change under the control of the Change  Management  process.
</a:t>
          </a:r>
          <a:r>
            <a:rPr lang="en-US" cap="none" sz="1000" b="1" i="0" u="none" baseline="0">
              <a:latin typeface="Arial"/>
              <a:ea typeface="Arial"/>
              <a:cs typeface="Arial"/>
            </a:rPr>
            <a:t>Proactive Problem Prevention: </a:t>
          </a:r>
          <a:r>
            <a:rPr lang="en-US" cap="none" sz="1000" b="0" i="0" u="none" baseline="0">
              <a:latin typeface="Arial"/>
              <a:ea typeface="Arial"/>
              <a:cs typeface="Arial"/>
            </a:rPr>
            <a:t>
The monitoring and analysis of the problem environment and the provision of information for proactive measures to improve service quality. This includes the identification of 'fragile' components (by analysis of incidents, problems and known errors), highlighting the potential for, and prevention of errors in one system recurring in other systems, identification of any other trends (e.g. a gradual increase in problematic changes from one area of the organisation).
</a:t>
          </a:r>
          <a:r>
            <a:rPr lang="en-US" cap="none" sz="1000" b="1" i="0" u="none" baseline="0">
              <a:latin typeface="Arial"/>
              <a:ea typeface="Arial"/>
              <a:cs typeface="Arial"/>
            </a:rPr>
            <a:t>Production of Related Management Information: </a:t>
          </a:r>
          <a:r>
            <a:rPr lang="en-US" cap="none" sz="1000" b="0" i="0" u="none" baseline="0">
              <a:latin typeface="Arial"/>
              <a:ea typeface="Arial"/>
              <a:cs typeface="Arial"/>
            </a:rPr>
            <a:t>
Overall management information related to problem management, including completion of major problem reviews, integrated with incident control management information produced by the Service Desk.
</a:t>
          </a:r>
        </a:p>
      </xdr:txBody>
    </xdr:sp>
    <xdr:clientData/>
  </xdr:oneCellAnchor>
  <xdr:twoCellAnchor>
    <xdr:from>
      <xdr:col>1</xdr:col>
      <xdr:colOff>0</xdr:colOff>
      <xdr:row>128</xdr:row>
      <xdr:rowOff>76200</xdr:rowOff>
    </xdr:from>
    <xdr:to>
      <xdr:col>5</xdr:col>
      <xdr:colOff>533400</xdr:colOff>
      <xdr:row>164</xdr:row>
      <xdr:rowOff>114300</xdr:rowOff>
    </xdr:to>
    <xdr:graphicFrame>
      <xdr:nvGraphicFramePr>
        <xdr:cNvPr id="2" name="Chart 3"/>
        <xdr:cNvGraphicFramePr/>
      </xdr:nvGraphicFramePr>
      <xdr:xfrm>
        <a:off x="171450" y="30832425"/>
        <a:ext cx="5457825" cy="58674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3</xdr:row>
      <xdr:rowOff>0</xdr:rowOff>
    </xdr:from>
    <xdr:ext cx="5076825" cy="6038850"/>
    <xdr:sp>
      <xdr:nvSpPr>
        <xdr:cNvPr id="1" name="TextBox 13"/>
        <xdr:cNvSpPr txBox="1">
          <a:spLocks noChangeArrowheads="1"/>
        </xdr:cNvSpPr>
      </xdr:nvSpPr>
      <xdr:spPr>
        <a:xfrm>
          <a:off x="276225" y="485775"/>
          <a:ext cx="5076825" cy="603885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Configuration Management  </a:t>
          </a:r>
          <a:r>
            <a:rPr lang="en-US" cap="none" sz="1000" b="0" i="0" u="none" baseline="0">
              <a:latin typeface="Arial"/>
              <a:ea typeface="Arial"/>
              <a:cs typeface="Arial"/>
            </a:rPr>
            <a:t>
The scope of configuration management is assumed to include all configuration items (CIs) used in the provision of live, operational services, as a minimum set.
Configuration management provides direct control over IT assets and improves the ability of the service provider to deliver quality IT services in an economic and effective manner.  Configuration management should work closely with change management.
All components of the IT infrastructure should be registered in the Configuration Management Database (CMDB). The responsibilities of configuration management with regard to the CMDB are: 
     - identification 
     - control 
     - status accounting 
     - verification. 
</a:t>
          </a:r>
          <a:r>
            <a:rPr lang="en-US" cap="none" sz="1000" b="1" i="0" u="none" baseline="0">
              <a:latin typeface="Arial"/>
              <a:ea typeface="Arial"/>
              <a:cs typeface="Arial"/>
            </a:rPr>
            <a:t>The scope of configuration management is assumed to include: </a:t>
          </a:r>
          <a:r>
            <a:rPr lang="en-US" cap="none" sz="1000" b="0" i="0" u="none" baseline="0">
              <a:latin typeface="Arial"/>
              <a:ea typeface="Arial"/>
              <a:cs typeface="Arial"/>
            </a:rPr>
            <a:t>
    - physical client and server hardware products and versions 
    - operating system software products and versions 
    - application development software products and versions 
    - technical architecture product sets and versions as they are defined and introduced 
    - live documentation 
    - networking products and versions 
    - live application products and versions 
    - definitions of packages of software releases 
    - definitions of hardware base configurations 
    - configuration item standards and definitions. </a:t>
          </a:r>
        </a:p>
      </xdr:txBody>
    </xdr:sp>
    <xdr:clientData/>
  </xdr:oneCellAnchor>
  <xdr:twoCellAnchor>
    <xdr:from>
      <xdr:col>0</xdr:col>
      <xdr:colOff>0</xdr:colOff>
      <xdr:row>126</xdr:row>
      <xdr:rowOff>38100</xdr:rowOff>
    </xdr:from>
    <xdr:to>
      <xdr:col>5</xdr:col>
      <xdr:colOff>38100</xdr:colOff>
      <xdr:row>167</xdr:row>
      <xdr:rowOff>57150</xdr:rowOff>
    </xdr:to>
    <xdr:graphicFrame>
      <xdr:nvGraphicFramePr>
        <xdr:cNvPr id="2" name="Chart 14"/>
        <xdr:cNvGraphicFramePr/>
      </xdr:nvGraphicFramePr>
      <xdr:xfrm>
        <a:off x="0" y="27908250"/>
        <a:ext cx="5715000" cy="66579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1</xdr:row>
      <xdr:rowOff>0</xdr:rowOff>
    </xdr:from>
    <xdr:ext cx="5534025" cy="5629275"/>
    <xdr:sp>
      <xdr:nvSpPr>
        <xdr:cNvPr id="1" name="TextBox 2"/>
        <xdr:cNvSpPr txBox="1">
          <a:spLocks noChangeArrowheads="1"/>
        </xdr:cNvSpPr>
      </xdr:nvSpPr>
      <xdr:spPr>
        <a:xfrm>
          <a:off x="276225" y="161925"/>
          <a:ext cx="5534025" cy="5629275"/>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Change Management</a:t>
          </a:r>
          <a:r>
            <a:rPr lang="en-US" cap="none" sz="1000" b="0" i="0" u="none" baseline="0">
              <a:latin typeface="Arial"/>
              <a:ea typeface="Arial"/>
              <a:cs typeface="Arial"/>
            </a:rPr>
            <a:t>
The purpose of change management is to ensure that potential changes to IT service components are reviewed in terms of their efficacy to meet business requirements, and that their impact on service quality is minimized.  Change Management is best implemented concurrently with Configuration Management.
</a:t>
          </a:r>
          <a:r>
            <a:rPr lang="en-US" cap="none" sz="1000" b="1" i="0" u="none" baseline="0">
              <a:latin typeface="Arial"/>
              <a:ea typeface="Arial"/>
              <a:cs typeface="Arial"/>
            </a:rPr>
            <a:t>Better change management practices include: </a:t>
          </a:r>
          <a:r>
            <a:rPr lang="en-US" cap="none" sz="1000" b="0" i="0" u="none" baseline="0">
              <a:latin typeface="Arial"/>
              <a:ea typeface="Arial"/>
              <a:cs typeface="Arial"/>
            </a:rPr>
            <a:t>
 - facilitating the introduction of all types of change via simple, clear and effective procedures and                                          tools across the various environments 
 - progressing changes on the basis of sound business and technological cases 
 - assessing all changes for impact on the business and IT assets 
 - providing a framework within which those initiating changes may retain accountability for the actual work content 
 - supporting project management and co-ordination 
 - ensuring the feasibility of all proposed changes 
 - preventing the introduction of changes which represent an unacceptable risk to the reliable delivery of services 
 - preventing the introduction of unauthorized changes. 
</a:t>
          </a:r>
          <a:r>
            <a:rPr lang="en-US" cap="none" sz="1000" b="1" i="0" u="none" baseline="0">
              <a:latin typeface="Arial"/>
              <a:ea typeface="Arial"/>
              <a:cs typeface="Arial"/>
            </a:rPr>
            <a:t>Change management assumption: </a:t>
          </a:r>
          <a:r>
            <a:rPr lang="en-US" cap="none" sz="1000" b="0" i="0" u="none" baseline="0">
              <a:latin typeface="Arial"/>
              <a:ea typeface="Arial"/>
              <a:cs typeface="Arial"/>
            </a:rPr>
            <a:t>
 The scope of change management is assumed to be such that all changes to registered configuration items, including: hardware and software products and versions used in the provision of IT services, and the inclusion of new items into the live environments, will be subject to change control procedures.  These would include hardware, communications equipment, system software, live applications software, together with all documentation and procedures associated with the running, support and maintenance of live systems.
</a:t>
          </a:r>
        </a:p>
      </xdr:txBody>
    </xdr:sp>
    <xdr:clientData/>
  </xdr:oneCellAnchor>
  <xdr:twoCellAnchor>
    <xdr:from>
      <xdr:col>1</xdr:col>
      <xdr:colOff>85725</xdr:colOff>
      <xdr:row>133</xdr:row>
      <xdr:rowOff>47625</xdr:rowOff>
    </xdr:from>
    <xdr:to>
      <xdr:col>5</xdr:col>
      <xdr:colOff>95250</xdr:colOff>
      <xdr:row>169</xdr:row>
      <xdr:rowOff>38100</xdr:rowOff>
    </xdr:to>
    <xdr:graphicFrame>
      <xdr:nvGraphicFramePr>
        <xdr:cNvPr id="2" name="Chart 3"/>
        <xdr:cNvGraphicFramePr/>
      </xdr:nvGraphicFramePr>
      <xdr:xfrm>
        <a:off x="257175" y="27565350"/>
        <a:ext cx="5686425" cy="58197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2</xdr:row>
      <xdr:rowOff>0</xdr:rowOff>
    </xdr:from>
    <xdr:ext cx="5381625" cy="5057775"/>
    <xdr:sp>
      <xdr:nvSpPr>
        <xdr:cNvPr id="1" name="TextBox 2"/>
        <xdr:cNvSpPr txBox="1">
          <a:spLocks noChangeArrowheads="1"/>
        </xdr:cNvSpPr>
      </xdr:nvSpPr>
      <xdr:spPr>
        <a:xfrm>
          <a:off x="276225" y="323850"/>
          <a:ext cx="5381625" cy="5057775"/>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Release Management  </a:t>
          </a:r>
          <a:r>
            <a:rPr lang="en-US" cap="none" sz="1000" b="0" i="0" u="none" baseline="0">
              <a:latin typeface="Arial"/>
              <a:ea typeface="Arial"/>
              <a:cs typeface="Arial"/>
            </a:rPr>
            <a:t>
Release management undertakes the planning, design, build, configuration and testing of hardware and software to create a set of release components for a live environment.  Activities also cover the planning, preparation and scheduling of a release.  Release management works closely with change management as a release set is a collection of authorised changes, defined by the RFC/s that it implements. 
</a:t>
          </a:r>
          <a:r>
            <a:rPr lang="en-US" cap="none" sz="1000" b="1" i="0" u="none" baseline="0">
              <a:latin typeface="Arial"/>
              <a:ea typeface="Arial"/>
              <a:cs typeface="Arial"/>
            </a:rPr>
            <a:t>Release Management activities include:</a:t>
          </a:r>
          <a:r>
            <a:rPr lang="en-US" cap="none" sz="1000" b="0" i="0" u="none" baseline="0">
              <a:latin typeface="Arial"/>
              <a:ea typeface="Arial"/>
              <a:cs typeface="Arial"/>
            </a:rPr>
            <a:t>
– Release policy and planning
– Release design, build and configuration
– Release acceptance
– Rollout planning
– Extensive testing to predefined criteria
– Sign off of the release for implementation
– Communication, preparation and training
– Audits of hardware and software prior to and following the implementation of changes
– Installation of new or upgraded hardware
– Storage of controlled software in both centralised and distributed systems
– Release, distribution and the installation of software
</a:t>
          </a:r>
          <a:r>
            <a:rPr lang="en-US" cap="none" sz="1000" b="1" i="0" u="none" baseline="0">
              <a:latin typeface="Arial"/>
              <a:ea typeface="Arial"/>
              <a:cs typeface="Arial"/>
            </a:rPr>
            <a:t>The main components to be controlled are:</a:t>
          </a:r>
          <a:r>
            <a:rPr lang="en-US" cap="none" sz="1000" b="0" i="0" u="none" baseline="0">
              <a:latin typeface="Arial"/>
              <a:ea typeface="Arial"/>
              <a:cs typeface="Arial"/>
            </a:rPr>
            <a:t>
- Applications software developed in-house
- Externally developed software (including standard off the shelf software as well as customer written software)
- Utility software
- Supplier provided systems software
- Hardware, and hardware specifications
- Assembly instructions and documentation, including User manuals
</a:t>
          </a:r>
        </a:p>
      </xdr:txBody>
    </xdr:sp>
    <xdr:clientData/>
  </xdr:oneCellAnchor>
  <xdr:twoCellAnchor>
    <xdr:from>
      <xdr:col>0</xdr:col>
      <xdr:colOff>66675</xdr:colOff>
      <xdr:row>130</xdr:row>
      <xdr:rowOff>76200</xdr:rowOff>
    </xdr:from>
    <xdr:to>
      <xdr:col>4</xdr:col>
      <xdr:colOff>552450</xdr:colOff>
      <xdr:row>163</xdr:row>
      <xdr:rowOff>123825</xdr:rowOff>
    </xdr:to>
    <xdr:graphicFrame>
      <xdr:nvGraphicFramePr>
        <xdr:cNvPr id="2" name="Chart 3"/>
        <xdr:cNvGraphicFramePr/>
      </xdr:nvGraphicFramePr>
      <xdr:xfrm>
        <a:off x="66675" y="27536775"/>
        <a:ext cx="5724525" cy="5391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9" max="9" width="14.421875" style="0" customWidth="1"/>
  </cols>
  <sheetData/>
  <sheetProtection sheet="1" objects="1" scenarios="1"/>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E11"/>
  <sheetViews>
    <sheetView workbookViewId="0" topLeftCell="A1">
      <selection activeCell="B6" sqref="B6"/>
    </sheetView>
  </sheetViews>
  <sheetFormatPr defaultColWidth="9.140625" defaultRowHeight="12.75"/>
  <cols>
    <col min="2" max="2" width="19.7109375" style="0" customWidth="1"/>
    <col min="3" max="3" width="25.57421875" style="0" bestFit="1" customWidth="1"/>
    <col min="4" max="4" width="15.00390625" style="0" customWidth="1"/>
    <col min="5" max="5" width="15.28125" style="0" bestFit="1" customWidth="1"/>
  </cols>
  <sheetData>
    <row r="2" spans="2:5" ht="12.75">
      <c r="B2" s="37" t="s">
        <v>27</v>
      </c>
      <c r="C2" s="38"/>
      <c r="D2" s="2"/>
      <c r="E2" s="2"/>
    </row>
    <row r="3" spans="2:5" ht="12.75">
      <c r="B3" s="39"/>
      <c r="C3" s="39"/>
      <c r="D3" s="2"/>
      <c r="E3" s="2"/>
    </row>
    <row r="4" spans="2:5" ht="12.75">
      <c r="B4" s="10" t="s">
        <v>16</v>
      </c>
      <c r="C4" s="16"/>
      <c r="D4" s="2"/>
      <c r="E4" s="2"/>
    </row>
    <row r="5" spans="2:5" ht="25.5">
      <c r="B5" s="10" t="s">
        <v>18</v>
      </c>
      <c r="C5" s="16"/>
      <c r="D5" s="10" t="s">
        <v>28</v>
      </c>
      <c r="E5" s="18"/>
    </row>
    <row r="6" spans="2:5" ht="25.5">
      <c r="B6" s="10" t="s">
        <v>19</v>
      </c>
      <c r="C6" s="16"/>
      <c r="D6" s="17" t="s">
        <v>30</v>
      </c>
      <c r="E6" s="16"/>
    </row>
    <row r="7" spans="2:5" ht="12.75">
      <c r="B7" s="10" t="s">
        <v>20</v>
      </c>
      <c r="C7" s="16"/>
      <c r="D7" s="2"/>
      <c r="E7" s="2"/>
    </row>
    <row r="8" spans="2:5" ht="12.75">
      <c r="B8" s="10" t="s">
        <v>21</v>
      </c>
      <c r="C8" s="16"/>
      <c r="D8" s="2"/>
      <c r="E8" s="2"/>
    </row>
    <row r="9" spans="2:5" ht="12.75">
      <c r="B9" s="10" t="s">
        <v>22</v>
      </c>
      <c r="C9" s="16"/>
      <c r="D9" s="2"/>
      <c r="E9" s="2"/>
    </row>
    <row r="10" spans="2:5" ht="12.75">
      <c r="B10" s="10" t="s">
        <v>23</v>
      </c>
      <c r="C10" s="16"/>
      <c r="D10" s="2"/>
      <c r="E10" s="2"/>
    </row>
    <row r="11" spans="2:5" ht="16.5" customHeight="1">
      <c r="B11" s="10" t="s">
        <v>17</v>
      </c>
      <c r="C11" s="16"/>
      <c r="D11" s="2"/>
      <c r="E11" s="2"/>
    </row>
  </sheetData>
  <sheetProtection sheet="1" objects="1" scenarios="1"/>
  <mergeCells count="1">
    <mergeCell ref="B2:C3"/>
  </mergeCells>
  <dataValidations count="1">
    <dataValidation type="list" allowBlank="1" showInputMessage="1" showErrorMessage="1" errorTitle="Input Error" error="Please choose an Organisation type from the list." sqref="E5">
      <formula1>"Insurance, Retail, Manufacturing, Government Dept, Banking, Service Provider, Other"</formula1>
    </dataValidation>
  </dataValidation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57:E124"/>
  <sheetViews>
    <sheetView workbookViewId="0" topLeftCell="A2">
      <selection activeCell="G125" sqref="G125"/>
    </sheetView>
  </sheetViews>
  <sheetFormatPr defaultColWidth="9.140625" defaultRowHeight="12.75"/>
  <cols>
    <col min="1" max="1" width="2.57421875" style="0" bestFit="1" customWidth="1"/>
    <col min="2" max="2" width="55.140625" style="0" customWidth="1"/>
    <col min="3" max="3" width="2.28125" style="0" customWidth="1"/>
    <col min="4" max="4" width="20.57421875" style="0" bestFit="1" customWidth="1"/>
    <col min="5" max="5" width="7.28125" style="0" customWidth="1"/>
    <col min="6" max="6" width="13.421875" style="0" customWidth="1"/>
    <col min="7" max="7" width="32.57421875" style="0" customWidth="1"/>
    <col min="8" max="8" width="5.8515625" style="1" customWidth="1"/>
    <col min="9" max="9" width="48.00390625" style="2" customWidth="1"/>
    <col min="10" max="10" width="2.28125" style="2" customWidth="1"/>
    <col min="11" max="11" width="20.7109375" style="7" customWidth="1"/>
    <col min="12" max="12" width="9.28125" style="1" customWidth="1"/>
  </cols>
  <sheetData>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57" spans="1:5" ht="15.75">
      <c r="A57" s="7"/>
      <c r="B57" s="40" t="s">
        <v>29</v>
      </c>
      <c r="C57" s="41"/>
      <c r="D57" s="41"/>
      <c r="E57" s="42"/>
    </row>
    <row r="58" spans="1:5" ht="12.75">
      <c r="A58" s="1"/>
      <c r="B58" s="2"/>
      <c r="C58" s="2"/>
      <c r="D58" s="1" t="s">
        <v>13</v>
      </c>
      <c r="E58" s="1"/>
    </row>
    <row r="59" spans="1:5" ht="12.75">
      <c r="A59" s="1"/>
      <c r="B59" s="3" t="s">
        <v>15</v>
      </c>
      <c r="C59" s="2"/>
      <c r="D59" s="7"/>
      <c r="E59" s="1"/>
    </row>
    <row r="60" spans="1:5" ht="22.5">
      <c r="A60" s="1" t="s">
        <v>14</v>
      </c>
      <c r="B60" s="4" t="s">
        <v>95</v>
      </c>
      <c r="C60" s="2"/>
      <c r="D60" s="11"/>
      <c r="E60" s="1">
        <f>IF(D60="Y",2,0)</f>
        <v>0</v>
      </c>
    </row>
    <row r="61" spans="1:5" ht="22.5">
      <c r="A61" s="1"/>
      <c r="B61" s="5" t="s">
        <v>96</v>
      </c>
      <c r="C61" s="12"/>
      <c r="D61" s="11"/>
      <c r="E61" s="1">
        <f>IF(D61="Y",1,0)</f>
        <v>0</v>
      </c>
    </row>
    <row r="62" spans="1:5" ht="22.5">
      <c r="A62" s="1"/>
      <c r="B62" s="5" t="s">
        <v>97</v>
      </c>
      <c r="C62" s="13"/>
      <c r="D62" s="11"/>
      <c r="E62" s="1">
        <f>IF(D62="Y",1,0)</f>
        <v>0</v>
      </c>
    </row>
    <row r="63" spans="1:5" ht="18">
      <c r="A63" s="1"/>
      <c r="B63" s="15" t="s">
        <v>24</v>
      </c>
      <c r="C63" s="13"/>
      <c r="D63" s="1" t="str">
        <f>IF(SUM(E60:E62)&gt;=3,"PASS","FAIL")</f>
        <v>FAIL</v>
      </c>
      <c r="E63" s="20">
        <f>SUM(E60:E62)</f>
        <v>0</v>
      </c>
    </row>
    <row r="64" spans="1:5" ht="12.75">
      <c r="A64" s="1"/>
      <c r="B64" s="3" t="s">
        <v>4</v>
      </c>
      <c r="C64" s="13"/>
      <c r="D64" s="8"/>
      <c r="E64" s="1"/>
    </row>
    <row r="65" spans="1:5" ht="12.75">
      <c r="A65" s="1" t="s">
        <v>14</v>
      </c>
      <c r="B65" s="5" t="s">
        <v>98</v>
      </c>
      <c r="C65" s="13"/>
      <c r="D65" s="11"/>
      <c r="E65" s="1">
        <f>IF(D65="Y",3,0)</f>
        <v>0</v>
      </c>
    </row>
    <row r="66" spans="1:5" ht="22.5">
      <c r="A66" s="1" t="s">
        <v>14</v>
      </c>
      <c r="B66" s="5" t="s">
        <v>99</v>
      </c>
      <c r="C66" s="13"/>
      <c r="D66" s="11"/>
      <c r="E66" s="1">
        <f>IF(D66="Y",3,0)</f>
        <v>0</v>
      </c>
    </row>
    <row r="67" spans="1:5" ht="12.75">
      <c r="A67" s="1"/>
      <c r="B67" s="5" t="s">
        <v>100</v>
      </c>
      <c r="C67" s="13"/>
      <c r="D67" s="11"/>
      <c r="E67" s="1">
        <f>IF(D67="Y",1,0)</f>
        <v>0</v>
      </c>
    </row>
    <row r="68" spans="1:5" ht="22.5">
      <c r="A68" s="1"/>
      <c r="B68" s="5" t="s">
        <v>101</v>
      </c>
      <c r="C68" s="13"/>
      <c r="D68" s="11"/>
      <c r="E68" s="1">
        <f>IF(D68="Y",1,0)</f>
        <v>0</v>
      </c>
    </row>
    <row r="69" spans="1:5" ht="22.5">
      <c r="A69" s="1"/>
      <c r="B69" s="5" t="s">
        <v>102</v>
      </c>
      <c r="C69" s="13"/>
      <c r="D69" s="11"/>
      <c r="E69" s="1">
        <f>IF(D69="Y",1,0)</f>
        <v>0</v>
      </c>
    </row>
    <row r="70" spans="1:5" ht="18">
      <c r="A70" s="1"/>
      <c r="B70" s="15" t="s">
        <v>24</v>
      </c>
      <c r="C70" s="13"/>
      <c r="D70" s="1" t="str">
        <f>IF(SUM(E65:E69)&gt;=7,"PASS","FAIL")</f>
        <v>FAIL</v>
      </c>
      <c r="E70" s="20">
        <f>SUM(E65:E69)</f>
        <v>0</v>
      </c>
    </row>
    <row r="71" spans="1:5" ht="12.75">
      <c r="A71" s="1"/>
      <c r="B71" s="3" t="s">
        <v>5</v>
      </c>
      <c r="C71" s="13"/>
      <c r="D71" s="8"/>
      <c r="E71" s="1"/>
    </row>
    <row r="72" spans="1:5" ht="12.75">
      <c r="A72" s="1" t="s">
        <v>14</v>
      </c>
      <c r="B72" s="6" t="s">
        <v>6</v>
      </c>
      <c r="C72" s="13"/>
      <c r="D72" s="11"/>
      <c r="E72" s="1">
        <f>IF(D72="Y",5,0)</f>
        <v>0</v>
      </c>
    </row>
    <row r="73" spans="1:5" ht="22.5">
      <c r="A73" s="1" t="s">
        <v>14</v>
      </c>
      <c r="B73" s="5" t="s">
        <v>103</v>
      </c>
      <c r="C73" s="12"/>
      <c r="D73" s="11"/>
      <c r="E73" s="1">
        <f>IF(D73="Y",5,0)</f>
        <v>0</v>
      </c>
    </row>
    <row r="74" spans="1:5" ht="45">
      <c r="A74" s="1" t="s">
        <v>14</v>
      </c>
      <c r="B74" s="5" t="s">
        <v>104</v>
      </c>
      <c r="C74" s="12"/>
      <c r="D74" s="11"/>
      <c r="E74" s="1">
        <f>IF(D74="Y",5,0)</f>
        <v>0</v>
      </c>
    </row>
    <row r="75" spans="1:5" ht="33.75">
      <c r="A75" s="1" t="s">
        <v>14</v>
      </c>
      <c r="B75" s="5" t="s">
        <v>105</v>
      </c>
      <c r="C75" s="12"/>
      <c r="D75" s="11"/>
      <c r="E75" s="1">
        <f>IF(D75="Y",5,0)</f>
        <v>0</v>
      </c>
    </row>
    <row r="76" spans="1:5" ht="22.5">
      <c r="A76" s="1"/>
      <c r="B76" s="5" t="s">
        <v>113</v>
      </c>
      <c r="C76" s="12"/>
      <c r="D76" s="11"/>
      <c r="E76" s="1">
        <f aca="true" t="shared" si="0" ref="E76:E81">IF(D76="Y",1,0)</f>
        <v>0</v>
      </c>
    </row>
    <row r="77" spans="1:5" ht="22.5">
      <c r="A77" s="1"/>
      <c r="B77" s="5" t="s">
        <v>114</v>
      </c>
      <c r="C77" s="12"/>
      <c r="D77" s="11"/>
      <c r="E77" s="1">
        <f t="shared" si="0"/>
        <v>0</v>
      </c>
    </row>
    <row r="78" spans="1:5" ht="22.5">
      <c r="A78" s="1"/>
      <c r="B78" s="5" t="s">
        <v>115</v>
      </c>
      <c r="C78" s="12"/>
      <c r="D78" s="11"/>
      <c r="E78" s="1">
        <f t="shared" si="0"/>
        <v>0</v>
      </c>
    </row>
    <row r="79" spans="1:5" ht="22.5">
      <c r="A79" s="1"/>
      <c r="B79" s="5" t="s">
        <v>116</v>
      </c>
      <c r="C79" s="12"/>
      <c r="D79" s="11"/>
      <c r="E79" s="1">
        <f t="shared" si="0"/>
        <v>0</v>
      </c>
    </row>
    <row r="80" spans="1:5" ht="12.75">
      <c r="A80" s="1"/>
      <c r="B80" s="5" t="s">
        <v>117</v>
      </c>
      <c r="C80" s="12"/>
      <c r="D80" s="11"/>
      <c r="E80" s="1">
        <f t="shared" si="0"/>
        <v>0</v>
      </c>
    </row>
    <row r="81" spans="2:5" ht="22.5">
      <c r="B81" s="5" t="s">
        <v>118</v>
      </c>
      <c r="C81" s="12"/>
      <c r="D81" s="11"/>
      <c r="E81" s="1">
        <f t="shared" si="0"/>
        <v>0</v>
      </c>
    </row>
    <row r="82" spans="1:5" ht="18">
      <c r="A82" s="1"/>
      <c r="B82" s="15" t="s">
        <v>119</v>
      </c>
      <c r="C82" s="12"/>
      <c r="D82" s="1" t="str">
        <f>IF(SUM(E72:E81)&gt;=22,"PASS","FAIL")</f>
        <v>FAIL</v>
      </c>
      <c r="E82" s="20">
        <f>SUM(E72:E81)</f>
        <v>0</v>
      </c>
    </row>
    <row r="83" spans="1:5" ht="12.75">
      <c r="A83" s="1"/>
      <c r="B83" s="3" t="s">
        <v>7</v>
      </c>
      <c r="C83" s="5"/>
      <c r="D83" s="9"/>
      <c r="E83" s="1"/>
    </row>
    <row r="84" spans="1:5" ht="22.5">
      <c r="A84" s="1" t="s">
        <v>14</v>
      </c>
      <c r="B84" s="5" t="s">
        <v>120</v>
      </c>
      <c r="C84" s="12"/>
      <c r="D84" s="11"/>
      <c r="E84" s="1">
        <f>IF(D84="Y",3,0)</f>
        <v>0</v>
      </c>
    </row>
    <row r="85" spans="1:5" ht="33.75">
      <c r="A85" s="1"/>
      <c r="B85" s="5" t="s">
        <v>121</v>
      </c>
      <c r="C85" s="12"/>
      <c r="D85" s="11"/>
      <c r="E85" s="1">
        <f>IF(D85="Y",1,0)</f>
        <v>0</v>
      </c>
    </row>
    <row r="86" spans="1:5" ht="22.5">
      <c r="A86" s="1"/>
      <c r="B86" s="5" t="s">
        <v>122</v>
      </c>
      <c r="C86" s="12"/>
      <c r="D86" s="11"/>
      <c r="E86" s="1">
        <f>IF(D86="Y",1,0)</f>
        <v>0</v>
      </c>
    </row>
    <row r="87" spans="1:5" ht="22.5">
      <c r="A87" s="1"/>
      <c r="B87" s="5" t="s">
        <v>123</v>
      </c>
      <c r="C87" s="12"/>
      <c r="D87" s="11"/>
      <c r="E87" s="1">
        <f>IF(D87="Y",1,0)</f>
        <v>0</v>
      </c>
    </row>
    <row r="88" spans="2:5" ht="22.5">
      <c r="B88" s="5" t="s">
        <v>124</v>
      </c>
      <c r="C88" s="12"/>
      <c r="D88" s="11"/>
      <c r="E88" s="1">
        <f>IF(D88="Y",1,0)</f>
        <v>0</v>
      </c>
    </row>
    <row r="89" spans="1:5" ht="18">
      <c r="A89" s="1"/>
      <c r="B89" s="15" t="s">
        <v>119</v>
      </c>
      <c r="C89" s="12"/>
      <c r="D89" s="1" t="str">
        <f>IF(SUM(E84:E88)&gt;=4,"PASS","FAIL")</f>
        <v>FAIL</v>
      </c>
      <c r="E89" s="20">
        <f>SUM(E84:E88)</f>
        <v>0</v>
      </c>
    </row>
    <row r="90" spans="1:5" ht="12.75">
      <c r="A90" s="1"/>
      <c r="B90" s="3" t="s">
        <v>8</v>
      </c>
      <c r="C90" s="5"/>
      <c r="D90" s="9"/>
      <c r="E90" s="1"/>
    </row>
    <row r="91" spans="1:5" ht="12.75">
      <c r="A91" s="1" t="s">
        <v>14</v>
      </c>
      <c r="B91" s="5" t="s">
        <v>125</v>
      </c>
      <c r="C91" s="12"/>
      <c r="D91" s="11"/>
      <c r="E91" s="1">
        <f>IF(D91="Y",4,0)</f>
        <v>0</v>
      </c>
    </row>
    <row r="92" spans="1:5" ht="22.5">
      <c r="A92" s="1" t="s">
        <v>14</v>
      </c>
      <c r="B92" s="5" t="s">
        <v>126</v>
      </c>
      <c r="C92" s="12"/>
      <c r="D92" s="11"/>
      <c r="E92" s="1">
        <f>IF(D92="Y",4,0)</f>
        <v>0</v>
      </c>
    </row>
    <row r="93" spans="1:5" ht="22.5">
      <c r="A93" s="1" t="s">
        <v>14</v>
      </c>
      <c r="B93" s="5" t="s">
        <v>127</v>
      </c>
      <c r="C93" s="12"/>
      <c r="D93" s="11"/>
      <c r="E93" s="1">
        <f>IF(D93="Y",4,0)</f>
        <v>0</v>
      </c>
    </row>
    <row r="94" spans="2:5" ht="22.5">
      <c r="B94" s="5" t="s">
        <v>128</v>
      </c>
      <c r="C94" s="12"/>
      <c r="D94" s="11"/>
      <c r="E94" s="1">
        <f>IF(D94="Y",1,0)</f>
        <v>0</v>
      </c>
    </row>
    <row r="95" spans="2:5" ht="12.75">
      <c r="B95" s="5" t="s">
        <v>129</v>
      </c>
      <c r="C95" s="12"/>
      <c r="D95" s="11"/>
      <c r="E95" s="1">
        <f>IF(D95="Y",1,0)</f>
        <v>0</v>
      </c>
    </row>
    <row r="96" spans="2:5" ht="22.5">
      <c r="B96" s="5" t="s">
        <v>130</v>
      </c>
      <c r="C96" s="12"/>
      <c r="D96" s="11"/>
      <c r="E96" s="1">
        <f>IF(D96="Y",1,0)</f>
        <v>0</v>
      </c>
    </row>
    <row r="97" spans="2:5" ht="22.5">
      <c r="B97" s="5" t="s">
        <v>131</v>
      </c>
      <c r="C97" s="12"/>
      <c r="D97" s="11"/>
      <c r="E97" s="1">
        <f>IF(D97="Y",1,0)</f>
        <v>0</v>
      </c>
    </row>
    <row r="98" spans="1:5" ht="18">
      <c r="A98" s="1"/>
      <c r="B98" s="15" t="s">
        <v>24</v>
      </c>
      <c r="C98" s="12"/>
      <c r="D98" s="1" t="str">
        <f>IF(SUM(E91:E97)&gt;=13,"PASS","FAIL")</f>
        <v>FAIL</v>
      </c>
      <c r="E98" s="20">
        <f>SUM(E91:E97)</f>
        <v>0</v>
      </c>
    </row>
    <row r="99" spans="1:5" ht="12.75">
      <c r="A99" s="1"/>
      <c r="B99" s="3" t="s">
        <v>9</v>
      </c>
      <c r="C99" s="5"/>
      <c r="D99" s="9"/>
      <c r="E99" s="1"/>
    </row>
    <row r="100" spans="1:5" ht="22.5">
      <c r="A100" s="1" t="s">
        <v>14</v>
      </c>
      <c r="B100" s="5" t="s">
        <v>132</v>
      </c>
      <c r="C100" s="12"/>
      <c r="D100" s="11"/>
      <c r="E100" s="1">
        <f>IF(D100="Y",2,0)</f>
        <v>0</v>
      </c>
    </row>
    <row r="101" spans="1:5" ht="22.5">
      <c r="A101" s="1" t="s">
        <v>14</v>
      </c>
      <c r="B101" s="5" t="s">
        <v>134</v>
      </c>
      <c r="C101" s="12"/>
      <c r="D101" s="11"/>
      <c r="E101" s="1">
        <f>IF(D101="Y",2,0)</f>
        <v>0</v>
      </c>
    </row>
    <row r="102" spans="1:5" ht="12.75">
      <c r="A102" s="1" t="s">
        <v>14</v>
      </c>
      <c r="B102" s="5" t="s">
        <v>135</v>
      </c>
      <c r="C102" s="12"/>
      <c r="D102" s="11"/>
      <c r="E102" s="1">
        <f>IF(D102="Y",2,0)</f>
        <v>0</v>
      </c>
    </row>
    <row r="103" spans="1:5" ht="22.5">
      <c r="A103" s="1"/>
      <c r="B103" s="5" t="s">
        <v>136</v>
      </c>
      <c r="C103" s="12"/>
      <c r="D103" s="11"/>
      <c r="E103" s="1">
        <f>IF(D103="Y",1,0)</f>
        <v>0</v>
      </c>
    </row>
    <row r="104" spans="2:5" ht="12.75">
      <c r="B104" s="5" t="s">
        <v>133</v>
      </c>
      <c r="C104" s="12"/>
      <c r="D104" s="11"/>
      <c r="E104" s="1">
        <f>IF(D104="Y",1,0)</f>
        <v>0</v>
      </c>
    </row>
    <row r="105" spans="1:5" ht="18">
      <c r="A105" s="1"/>
      <c r="B105" s="15" t="s">
        <v>24</v>
      </c>
      <c r="C105" s="12"/>
      <c r="D105" s="1" t="str">
        <f>IF(SUM(E100:E104)&gt;=7,"PASS","FAIL")</f>
        <v>FAIL</v>
      </c>
      <c r="E105" s="20">
        <f>SUM(E100:E104)</f>
        <v>0</v>
      </c>
    </row>
    <row r="106" spans="1:5" ht="12.75">
      <c r="A106" s="1"/>
      <c r="B106" s="3" t="s">
        <v>10</v>
      </c>
      <c r="C106" s="5"/>
      <c r="D106" s="9"/>
      <c r="E106" s="1"/>
    </row>
    <row r="107" spans="1:5" ht="22.5">
      <c r="A107" s="1" t="s">
        <v>14</v>
      </c>
      <c r="B107" s="5" t="s">
        <v>337</v>
      </c>
      <c r="C107" s="12"/>
      <c r="D107" s="11"/>
      <c r="E107" s="1">
        <f>IF(D107="Y",3,0)</f>
        <v>0</v>
      </c>
    </row>
    <row r="108" spans="1:5" ht="22.5">
      <c r="A108" s="1" t="s">
        <v>14</v>
      </c>
      <c r="B108" s="5" t="s">
        <v>137</v>
      </c>
      <c r="C108" s="12"/>
      <c r="D108" s="11"/>
      <c r="E108" s="1">
        <f>IF(D108="Y",3,0)</f>
        <v>0</v>
      </c>
    </row>
    <row r="109" spans="1:5" ht="22.5">
      <c r="A109" s="1"/>
      <c r="B109" s="5" t="s">
        <v>338</v>
      </c>
      <c r="C109" s="12"/>
      <c r="D109" s="11"/>
      <c r="E109" s="1">
        <f>IF(D109="Y",1,0)</f>
        <v>0</v>
      </c>
    </row>
    <row r="110" spans="1:5" ht="22.5">
      <c r="A110" s="1"/>
      <c r="B110" s="5" t="s">
        <v>339</v>
      </c>
      <c r="C110" s="12"/>
      <c r="D110" s="11"/>
      <c r="E110" s="1">
        <f>IF(D110="Y",1,0)</f>
        <v>0</v>
      </c>
    </row>
    <row r="111" spans="1:5" ht="18">
      <c r="A111" s="1"/>
      <c r="B111" s="15" t="s">
        <v>24</v>
      </c>
      <c r="C111" s="12"/>
      <c r="D111" s="1" t="str">
        <f>IF(SUM(E107:E110)&gt;=7,"PASS","FAIL")</f>
        <v>FAIL</v>
      </c>
      <c r="E111" s="20">
        <f>SUM(E107:E110)</f>
        <v>0</v>
      </c>
    </row>
    <row r="112" spans="1:5" ht="12.75">
      <c r="A112" s="1"/>
      <c r="B112" s="3" t="s">
        <v>11</v>
      </c>
      <c r="C112" s="5"/>
      <c r="D112" s="9"/>
      <c r="E112" s="1"/>
    </row>
    <row r="113" spans="1:5" ht="22.5">
      <c r="A113" s="1" t="s">
        <v>14</v>
      </c>
      <c r="B113" s="5" t="s">
        <v>340</v>
      </c>
      <c r="C113" s="12"/>
      <c r="D113" s="11"/>
      <c r="E113" s="1">
        <f>IF(D113="Y",2,0)</f>
        <v>0</v>
      </c>
    </row>
    <row r="114" spans="1:5" ht="33.75">
      <c r="A114" s="1" t="s">
        <v>14</v>
      </c>
      <c r="B114" s="5" t="s">
        <v>341</v>
      </c>
      <c r="C114" s="12"/>
      <c r="D114" s="11"/>
      <c r="E114" s="1">
        <f>IF(D114="Y",2,0)</f>
        <v>0</v>
      </c>
    </row>
    <row r="115" spans="1:5" ht="22.5">
      <c r="A115" s="1"/>
      <c r="B115" s="5" t="s">
        <v>342</v>
      </c>
      <c r="C115" s="12"/>
      <c r="D115" s="11"/>
      <c r="E115" s="1">
        <f>IF(D115="Y",1,0)</f>
        <v>0</v>
      </c>
    </row>
    <row r="116" spans="1:5" ht="33.75">
      <c r="A116" s="1"/>
      <c r="B116" s="5" t="s">
        <v>343</v>
      </c>
      <c r="C116" s="12"/>
      <c r="D116" s="11"/>
      <c r="E116" s="1">
        <f>IF(D116="Y",1,0)</f>
        <v>0</v>
      </c>
    </row>
    <row r="117" spans="1:5" ht="18">
      <c r="A117" s="1"/>
      <c r="B117" s="15" t="s">
        <v>24</v>
      </c>
      <c r="C117" s="12"/>
      <c r="D117" s="1" t="str">
        <f>IF(SUM(E113:E116)&gt;=5,"PASS","FAIL")</f>
        <v>FAIL</v>
      </c>
      <c r="E117" s="20">
        <f>SUM(E113:E116)</f>
        <v>0</v>
      </c>
    </row>
    <row r="118" spans="1:5" ht="12.75">
      <c r="A118" s="1"/>
      <c r="B118" s="3" t="s">
        <v>12</v>
      </c>
      <c r="C118" s="5"/>
      <c r="D118" s="9"/>
      <c r="E118" s="1"/>
    </row>
    <row r="119" spans="1:5" ht="22.5">
      <c r="A119" s="1" t="s">
        <v>14</v>
      </c>
      <c r="B119" s="5" t="s">
        <v>344</v>
      </c>
      <c r="C119" s="12"/>
      <c r="D119" s="11"/>
      <c r="E119" s="1">
        <f>IF(D119="Y",1,0)</f>
        <v>0</v>
      </c>
    </row>
    <row r="120" spans="1:5" ht="22.5">
      <c r="A120" s="1" t="s">
        <v>14</v>
      </c>
      <c r="B120" s="5" t="s">
        <v>0</v>
      </c>
      <c r="C120" s="12"/>
      <c r="D120" s="11"/>
      <c r="E120" s="1">
        <f>IF(D120="Y",1,0)</f>
        <v>0</v>
      </c>
    </row>
    <row r="121" spans="1:5" ht="12.75">
      <c r="A121" s="1" t="s">
        <v>14</v>
      </c>
      <c r="B121" s="5" t="s">
        <v>1</v>
      </c>
      <c r="C121" s="12"/>
      <c r="D121" s="11"/>
      <c r="E121" s="1">
        <f>IF(D121="Y",1,0)</f>
        <v>0</v>
      </c>
    </row>
    <row r="122" spans="1:5" ht="22.5">
      <c r="A122" s="1" t="s">
        <v>14</v>
      </c>
      <c r="B122" s="5" t="s">
        <v>2</v>
      </c>
      <c r="C122" s="12"/>
      <c r="D122" s="11"/>
      <c r="E122" s="1">
        <f>IF(D122="Y",1,0)</f>
        <v>0</v>
      </c>
    </row>
    <row r="123" spans="1:5" ht="22.5">
      <c r="A123" s="1" t="s">
        <v>14</v>
      </c>
      <c r="B123" s="5" t="s">
        <v>3</v>
      </c>
      <c r="C123" s="2"/>
      <c r="D123" s="11"/>
      <c r="E123" s="1">
        <f>IF(D123="Y",1,0)</f>
        <v>0</v>
      </c>
    </row>
    <row r="124" spans="1:5" ht="12.75">
      <c r="A124" s="1"/>
      <c r="B124" s="15" t="s">
        <v>25</v>
      </c>
      <c r="C124" s="2"/>
      <c r="D124" s="1" t="str">
        <f>IF(SUM(E119:E123)&gt;=5,"PASS","FAIL")</f>
        <v>FAIL</v>
      </c>
      <c r="E124" s="20">
        <f>SUM(E119:E123)</f>
        <v>0</v>
      </c>
    </row>
  </sheetData>
  <sheetProtection sheet="1" objects="1" scenarios="1"/>
  <mergeCells count="1">
    <mergeCell ref="B57:E57"/>
  </mergeCells>
  <dataValidations count="1">
    <dataValidation errorStyle="warning" type="list" allowBlank="1" showDropDown="1" showInputMessage="1" showErrorMessage="1" errorTitle="Input Error" error="You must enter either Y (for YES) or N (for No)." sqref="D119:D122 D60:D62 D65:D69 D72:D81 D84:D88 D91:D97 D100:D104 D107:D110 D113:D116">
      <formula1>"Y,y,N,n"</formula1>
    </dataValidation>
  </dataValidation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57:E123"/>
  <sheetViews>
    <sheetView workbookViewId="0" topLeftCell="A1">
      <selection activeCell="B58" sqref="B58"/>
    </sheetView>
  </sheetViews>
  <sheetFormatPr defaultColWidth="9.140625" defaultRowHeight="12.75"/>
  <cols>
    <col min="1" max="1" width="2.57421875" style="0" bestFit="1" customWidth="1"/>
    <col min="2" max="2" width="53.421875" style="0" customWidth="1"/>
    <col min="3" max="3" width="2.00390625" style="0" customWidth="1"/>
    <col min="4" max="4" width="20.57421875" style="0" bestFit="1" customWidth="1"/>
    <col min="5" max="5" width="9.28125" style="0" customWidth="1"/>
    <col min="9" max="9" width="14.57421875" style="0" customWidth="1"/>
  </cols>
  <sheetData>
    <row r="57" spans="1:5" ht="15.75">
      <c r="A57" s="1"/>
      <c r="B57" s="40" t="s">
        <v>220</v>
      </c>
      <c r="C57" s="43"/>
      <c r="D57" s="43"/>
      <c r="E57" s="44"/>
    </row>
    <row r="58" spans="1:5" ht="12.75">
      <c r="A58" s="1"/>
      <c r="B58" s="23"/>
      <c r="C58" s="30"/>
      <c r="D58" s="1" t="s">
        <v>13</v>
      </c>
      <c r="E58" s="23"/>
    </row>
    <row r="59" spans="1:5" ht="12.75">
      <c r="A59" s="1"/>
      <c r="B59" s="3" t="s">
        <v>31</v>
      </c>
      <c r="C59" s="28"/>
      <c r="D59" s="24"/>
      <c r="E59" s="24"/>
    </row>
    <row r="60" spans="1:5" ht="12.75">
      <c r="A60" s="1" t="s">
        <v>14</v>
      </c>
      <c r="B60" s="5" t="s">
        <v>173</v>
      </c>
      <c r="C60" s="28"/>
      <c r="D60" s="11"/>
      <c r="E60" s="1">
        <f>IF(D60="Y",2,0)</f>
        <v>0</v>
      </c>
    </row>
    <row r="61" spans="1:5" ht="22.5">
      <c r="A61" s="1"/>
      <c r="B61" s="5" t="s">
        <v>174</v>
      </c>
      <c r="C61" s="28"/>
      <c r="D61" s="11"/>
      <c r="E61" s="1">
        <f>IF(D61="Y",1,0)</f>
        <v>0</v>
      </c>
    </row>
    <row r="62" spans="1:5" ht="22.5">
      <c r="A62" s="1"/>
      <c r="B62" s="5" t="s">
        <v>175</v>
      </c>
      <c r="C62" s="28"/>
      <c r="D62" s="11"/>
      <c r="E62" s="1">
        <f>IF(D62="Y",1,0)</f>
        <v>0</v>
      </c>
    </row>
    <row r="63" spans="1:5" ht="18">
      <c r="A63" s="1"/>
      <c r="B63" s="15" t="s">
        <v>24</v>
      </c>
      <c r="D63" s="1" t="str">
        <f>IF(SUM(E60:E62)&gt;=3,"PASS","FAIL")</f>
        <v>FAIL</v>
      </c>
      <c r="E63" s="20">
        <f>SUM(E60:E62)</f>
        <v>0</v>
      </c>
    </row>
    <row r="64" spans="1:3" ht="12.75">
      <c r="A64" s="1"/>
      <c r="B64" s="3" t="s">
        <v>34</v>
      </c>
      <c r="C64" s="29"/>
    </row>
    <row r="65" spans="1:5" ht="22.5">
      <c r="A65" s="1" t="s">
        <v>14</v>
      </c>
      <c r="B65" s="5" t="s">
        <v>176</v>
      </c>
      <c r="C65" s="28"/>
      <c r="D65" s="11"/>
      <c r="E65" s="1">
        <f>IF(D65="Y",2,0)</f>
        <v>0</v>
      </c>
    </row>
    <row r="66" spans="1:5" ht="22.5">
      <c r="A66" s="1" t="s">
        <v>14</v>
      </c>
      <c r="B66" s="5" t="s">
        <v>177</v>
      </c>
      <c r="C66" s="28"/>
      <c r="D66" s="11"/>
      <c r="E66" s="1">
        <f>IF(D66="Y",2,0)</f>
        <v>0</v>
      </c>
    </row>
    <row r="67" spans="1:5" ht="22.5">
      <c r="A67" s="1"/>
      <c r="B67" s="5" t="s">
        <v>178</v>
      </c>
      <c r="C67" s="28"/>
      <c r="D67" s="11"/>
      <c r="E67" s="1">
        <f>IF(D67="Y",1,0)</f>
        <v>0</v>
      </c>
    </row>
    <row r="68" spans="2:5" ht="37.5" customHeight="1">
      <c r="B68" s="5" t="s">
        <v>179</v>
      </c>
      <c r="C68" s="28"/>
      <c r="D68" s="11"/>
      <c r="E68" s="1">
        <f>IF(D68="Y",1,0)</f>
        <v>0</v>
      </c>
    </row>
    <row r="69" spans="1:5" ht="18">
      <c r="A69" s="1"/>
      <c r="B69" s="15" t="s">
        <v>24</v>
      </c>
      <c r="C69" s="28"/>
      <c r="D69" s="1" t="str">
        <f>IF(SUM(E65:E68)&gt;=5,"PASS","FAIL")</f>
        <v>FAIL</v>
      </c>
      <c r="E69" s="20">
        <f>SUM(E65:E68)</f>
        <v>0</v>
      </c>
    </row>
    <row r="70" spans="1:3" ht="12.75">
      <c r="A70" s="1"/>
      <c r="B70" s="3" t="s">
        <v>37</v>
      </c>
      <c r="C70" s="29"/>
    </row>
    <row r="71" spans="1:5" ht="22.5">
      <c r="A71" s="1" t="s">
        <v>14</v>
      </c>
      <c r="B71" s="5" t="s">
        <v>180</v>
      </c>
      <c r="C71" s="28"/>
      <c r="D71" s="11"/>
      <c r="E71" s="1">
        <f aca="true" t="shared" si="0" ref="E71:E76">IF(D71="Y",4,0)</f>
        <v>0</v>
      </c>
    </row>
    <row r="72" spans="1:5" ht="22.5">
      <c r="A72" s="1" t="s">
        <v>14</v>
      </c>
      <c r="B72" s="5" t="s">
        <v>181</v>
      </c>
      <c r="C72" s="28"/>
      <c r="D72" s="11"/>
      <c r="E72" s="1">
        <f t="shared" si="0"/>
        <v>0</v>
      </c>
    </row>
    <row r="73" spans="1:5" ht="22.5">
      <c r="A73" s="1" t="s">
        <v>14</v>
      </c>
      <c r="B73" s="5" t="s">
        <v>182</v>
      </c>
      <c r="C73" s="28"/>
      <c r="D73" s="11"/>
      <c r="E73" s="1">
        <f t="shared" si="0"/>
        <v>0</v>
      </c>
    </row>
    <row r="74" spans="1:5" ht="22.5">
      <c r="A74" s="1" t="s">
        <v>14</v>
      </c>
      <c r="B74" s="5" t="s">
        <v>183</v>
      </c>
      <c r="C74" s="28"/>
      <c r="D74" s="11"/>
      <c r="E74" s="1">
        <f t="shared" si="0"/>
        <v>0</v>
      </c>
    </row>
    <row r="75" spans="1:5" ht="22.5">
      <c r="A75" s="1" t="s">
        <v>14</v>
      </c>
      <c r="B75" s="5" t="s">
        <v>184</v>
      </c>
      <c r="C75" s="28"/>
      <c r="D75" s="11"/>
      <c r="E75" s="1">
        <f t="shared" si="0"/>
        <v>0</v>
      </c>
    </row>
    <row r="76" spans="1:5" ht="12.75">
      <c r="A76" s="1" t="s">
        <v>14</v>
      </c>
      <c r="B76" s="5" t="s">
        <v>185</v>
      </c>
      <c r="C76" s="28"/>
      <c r="D76" s="11"/>
      <c r="E76" s="1">
        <f t="shared" si="0"/>
        <v>0</v>
      </c>
    </row>
    <row r="77" spans="1:5" ht="22.5">
      <c r="A77" s="1"/>
      <c r="B77" s="5" t="s">
        <v>186</v>
      </c>
      <c r="C77" s="28"/>
      <c r="D77" s="11"/>
      <c r="E77" s="1">
        <f>IF(D77="Y",1,0)</f>
        <v>0</v>
      </c>
    </row>
    <row r="78" spans="2:5" ht="22.5">
      <c r="B78" s="5" t="s">
        <v>187</v>
      </c>
      <c r="C78" s="28"/>
      <c r="D78" s="11"/>
      <c r="E78" s="1">
        <f>IF(D78="Y",1,0)</f>
        <v>0</v>
      </c>
    </row>
    <row r="79" spans="2:5" ht="22.5">
      <c r="B79" s="5" t="s">
        <v>188</v>
      </c>
      <c r="C79" s="28"/>
      <c r="D79" s="11"/>
      <c r="E79" s="1">
        <f>IF(D79="Y",1,0)</f>
        <v>0</v>
      </c>
    </row>
    <row r="80" spans="2:5" ht="33.75">
      <c r="B80" s="5" t="s">
        <v>189</v>
      </c>
      <c r="C80" s="28"/>
      <c r="D80" s="11"/>
      <c r="E80" s="1">
        <f>IF(D80="Y",1,0)</f>
        <v>0</v>
      </c>
    </row>
    <row r="81" spans="1:5" ht="18">
      <c r="A81" s="1"/>
      <c r="B81" s="15" t="s">
        <v>24</v>
      </c>
      <c r="C81" s="29"/>
      <c r="D81" s="1" t="str">
        <f>IF(SUM(E71:E80)&gt;=25,"PASS","FAIL")</f>
        <v>FAIL</v>
      </c>
      <c r="E81" s="20">
        <f>SUM(E71:E80)</f>
        <v>0</v>
      </c>
    </row>
    <row r="82" spans="1:2" ht="12.75">
      <c r="A82" s="1"/>
      <c r="B82" s="3" t="s">
        <v>38</v>
      </c>
    </row>
    <row r="83" spans="1:5" ht="22.5">
      <c r="A83" s="1" t="s">
        <v>14</v>
      </c>
      <c r="B83" s="5" t="s">
        <v>190</v>
      </c>
      <c r="C83" s="28"/>
      <c r="D83" s="11"/>
      <c r="E83" s="1">
        <f>IF(D83="Y",2,0)</f>
        <v>0</v>
      </c>
    </row>
    <row r="84" spans="2:5" ht="22.5">
      <c r="B84" s="5" t="s">
        <v>191</v>
      </c>
      <c r="C84" s="28"/>
      <c r="D84" s="11"/>
      <c r="E84" s="1">
        <f>IF(D84="Y",1,0)</f>
        <v>0</v>
      </c>
    </row>
    <row r="85" spans="1:5" ht="22.5">
      <c r="A85" s="1"/>
      <c r="B85" s="5" t="s">
        <v>192</v>
      </c>
      <c r="C85" s="28"/>
      <c r="D85" s="11"/>
      <c r="E85" s="1">
        <f>IF(D85="Y",1,0)</f>
        <v>0</v>
      </c>
    </row>
    <row r="86" spans="1:5" ht="18">
      <c r="A86" s="1"/>
      <c r="B86" s="15" t="s">
        <v>24</v>
      </c>
      <c r="C86" s="29"/>
      <c r="D86" s="1" t="str">
        <f>IF(SUM(E83:E85)&gt;=3,"PASS","FAIL")</f>
        <v>FAIL</v>
      </c>
      <c r="E86" s="20">
        <f>SUM(E83:E85)</f>
        <v>0</v>
      </c>
    </row>
    <row r="87" spans="1:2" ht="12.75">
      <c r="A87" s="1"/>
      <c r="B87" s="3" t="s">
        <v>39</v>
      </c>
    </row>
    <row r="88" spans="1:5" ht="22.5">
      <c r="A88" s="1" t="s">
        <v>14</v>
      </c>
      <c r="B88" s="5" t="s">
        <v>193</v>
      </c>
      <c r="C88" s="28"/>
      <c r="D88" s="11"/>
      <c r="E88" s="1">
        <f>IF(D88="Y",3,0)</f>
        <v>0</v>
      </c>
    </row>
    <row r="89" spans="1:5" ht="22.5">
      <c r="A89" s="1" t="s">
        <v>14</v>
      </c>
      <c r="B89" s="5" t="s">
        <v>194</v>
      </c>
      <c r="C89" s="28"/>
      <c r="D89" s="11"/>
      <c r="E89" s="1">
        <f>IF(D89="Y",3,0)</f>
        <v>0</v>
      </c>
    </row>
    <row r="90" spans="1:5" ht="22.5">
      <c r="A90" s="1" t="s">
        <v>14</v>
      </c>
      <c r="B90" s="5" t="s">
        <v>195</v>
      </c>
      <c r="C90" s="28"/>
      <c r="D90" s="11"/>
      <c r="E90" s="1">
        <f>IF(D90="Y",3,0)</f>
        <v>0</v>
      </c>
    </row>
    <row r="91" spans="2:5" ht="22.5">
      <c r="B91" s="5" t="s">
        <v>196</v>
      </c>
      <c r="C91" s="28"/>
      <c r="D91" s="11"/>
      <c r="E91" s="1">
        <f>IF(D91="Y",1,0)</f>
        <v>0</v>
      </c>
    </row>
    <row r="92" spans="2:5" ht="12.75">
      <c r="B92" s="5" t="s">
        <v>197</v>
      </c>
      <c r="C92" s="28"/>
      <c r="D92" s="11"/>
      <c r="E92" s="1">
        <f>IF(D92="Y",1,0)</f>
        <v>0</v>
      </c>
    </row>
    <row r="93" spans="2:5" ht="12.75">
      <c r="B93" s="5" t="s">
        <v>198</v>
      </c>
      <c r="C93" s="28"/>
      <c r="D93" s="11"/>
      <c r="E93" s="1">
        <f>IF(D93="Y",1,0)</f>
        <v>0</v>
      </c>
    </row>
    <row r="94" spans="1:5" ht="18">
      <c r="A94" s="1"/>
      <c r="B94" s="15" t="s">
        <v>24</v>
      </c>
      <c r="C94" s="29"/>
      <c r="D94" s="1" t="str">
        <f>IF(SUM(E88:E93)&gt;=10,"PASS","FAIL")</f>
        <v>FAIL</v>
      </c>
      <c r="E94" s="20">
        <f>SUM(E88:E93)</f>
        <v>0</v>
      </c>
    </row>
    <row r="95" spans="1:2" ht="12.75">
      <c r="A95" s="1"/>
      <c r="B95" s="3" t="s">
        <v>40</v>
      </c>
    </row>
    <row r="96" spans="1:5" ht="33.75">
      <c r="A96" s="1" t="s">
        <v>14</v>
      </c>
      <c r="B96" s="5" t="s">
        <v>199</v>
      </c>
      <c r="C96" s="28"/>
      <c r="D96" s="11"/>
      <c r="E96" s="1">
        <f>IF(D96="Y",2,0)</f>
        <v>0</v>
      </c>
    </row>
    <row r="97" spans="1:5" ht="22.5">
      <c r="A97" s="1" t="s">
        <v>14</v>
      </c>
      <c r="B97" s="5" t="s">
        <v>200</v>
      </c>
      <c r="C97" s="28"/>
      <c r="D97" s="11"/>
      <c r="E97" s="1">
        <f>IF(D97="Y",2,0)</f>
        <v>0</v>
      </c>
    </row>
    <row r="98" spans="1:5" ht="12.75">
      <c r="A98" s="1" t="s">
        <v>14</v>
      </c>
      <c r="B98" s="5" t="s">
        <v>201</v>
      </c>
      <c r="C98" s="28"/>
      <c r="D98" s="11"/>
      <c r="E98" s="1">
        <f>IF(D98="Y",2,0)</f>
        <v>0</v>
      </c>
    </row>
    <row r="99" spans="2:5" ht="22.5">
      <c r="B99" s="5" t="s">
        <v>202</v>
      </c>
      <c r="C99" s="28"/>
      <c r="D99" s="11"/>
      <c r="E99" s="1">
        <f>IF(D99="Y",1,0)</f>
        <v>0</v>
      </c>
    </row>
    <row r="100" spans="2:5" ht="22.5">
      <c r="B100" s="5" t="s">
        <v>203</v>
      </c>
      <c r="C100" s="28"/>
      <c r="D100" s="11"/>
      <c r="E100" s="1">
        <f>IF(D100="Y",1,0)</f>
        <v>0</v>
      </c>
    </row>
    <row r="101" spans="1:5" ht="18">
      <c r="A101" s="1"/>
      <c r="B101" s="15" t="s">
        <v>24</v>
      </c>
      <c r="C101" s="29"/>
      <c r="D101" s="1" t="str">
        <f>IF(SUM(E96:E99)&gt;=7,"PASS","FAIL")</f>
        <v>FAIL</v>
      </c>
      <c r="E101" s="20">
        <f>SUM(E96:E100)</f>
        <v>0</v>
      </c>
    </row>
    <row r="102" spans="1:2" ht="12.75">
      <c r="A102" s="1"/>
      <c r="B102" s="3" t="s">
        <v>41</v>
      </c>
    </row>
    <row r="103" spans="1:5" ht="22.5">
      <c r="A103" s="1" t="s">
        <v>14</v>
      </c>
      <c r="B103" s="5" t="s">
        <v>204</v>
      </c>
      <c r="C103" s="28"/>
      <c r="D103" s="11"/>
      <c r="E103" s="1">
        <f>IF(D103="Y",2,0)</f>
        <v>0</v>
      </c>
    </row>
    <row r="104" spans="1:5" ht="22.5">
      <c r="A104" s="1" t="s">
        <v>14</v>
      </c>
      <c r="B104" s="5" t="s">
        <v>205</v>
      </c>
      <c r="C104" s="28"/>
      <c r="D104" s="11"/>
      <c r="E104" s="1">
        <f>IF(D104="Y",2,0)</f>
        <v>0</v>
      </c>
    </row>
    <row r="105" spans="2:5" ht="22.5">
      <c r="B105" s="5" t="s">
        <v>206</v>
      </c>
      <c r="C105" s="28"/>
      <c r="D105" s="11"/>
      <c r="E105" s="1">
        <f>IF(D105="Y",1,0)</f>
        <v>0</v>
      </c>
    </row>
    <row r="106" spans="2:5" ht="33.75">
      <c r="B106" s="5" t="s">
        <v>207</v>
      </c>
      <c r="C106" s="28"/>
      <c r="D106" s="11"/>
      <c r="E106" s="1">
        <f>IF(D106="Y",1,0)</f>
        <v>0</v>
      </c>
    </row>
    <row r="107" spans="2:5" ht="18">
      <c r="B107" s="15" t="s">
        <v>119</v>
      </c>
      <c r="C107" s="29"/>
      <c r="D107" s="1" t="str">
        <f>IF(SUM(E103:E106)&gt;=5,"PASS","FAIL")</f>
        <v>FAIL</v>
      </c>
      <c r="E107" s="20">
        <f>SUM(E103:E106)</f>
        <v>0</v>
      </c>
    </row>
    <row r="108" spans="1:5" ht="12.75">
      <c r="A108" s="1"/>
      <c r="B108" s="3" t="s">
        <v>42</v>
      </c>
      <c r="C108" s="28"/>
      <c r="D108" s="22"/>
      <c r="E108" s="22"/>
    </row>
    <row r="109" spans="1:5" ht="22.5">
      <c r="A109" s="1" t="s">
        <v>14</v>
      </c>
      <c r="B109" s="5" t="s">
        <v>208</v>
      </c>
      <c r="C109" s="28"/>
      <c r="D109" s="11"/>
      <c r="E109" s="1">
        <f>IF(D109="Y",3,0)</f>
        <v>0</v>
      </c>
    </row>
    <row r="110" spans="1:5" ht="22.5">
      <c r="A110" s="1" t="s">
        <v>14</v>
      </c>
      <c r="B110" s="5" t="s">
        <v>209</v>
      </c>
      <c r="C110" s="28"/>
      <c r="D110" s="11"/>
      <c r="E110" s="1">
        <f>IF(D110="Y",3,0)</f>
        <v>0</v>
      </c>
    </row>
    <row r="111" spans="1:5" ht="22.5">
      <c r="A111" s="1" t="s">
        <v>14</v>
      </c>
      <c r="B111" s="5" t="s">
        <v>210</v>
      </c>
      <c r="C111" s="28"/>
      <c r="D111" s="11"/>
      <c r="E111" s="1">
        <f>IF(D111="Y",3,0)</f>
        <v>0</v>
      </c>
    </row>
    <row r="112" spans="1:5" ht="45">
      <c r="A112" s="1"/>
      <c r="B112" s="5" t="s">
        <v>211</v>
      </c>
      <c r="C112" s="28"/>
      <c r="D112" s="11"/>
      <c r="E112" s="1">
        <f>IF(D112="Y",1,0)</f>
        <v>0</v>
      </c>
    </row>
    <row r="113" spans="1:5" ht="22.5">
      <c r="A113" s="1"/>
      <c r="B113" s="5" t="s">
        <v>212</v>
      </c>
      <c r="C113" s="28"/>
      <c r="D113" s="11"/>
      <c r="E113" s="1">
        <f>IF(D113="Y",1,0)</f>
        <v>0</v>
      </c>
    </row>
    <row r="114" spans="1:5" ht="33.75">
      <c r="A114" s="1"/>
      <c r="B114" s="5" t="s">
        <v>213</v>
      </c>
      <c r="C114" s="28"/>
      <c r="D114" s="11"/>
      <c r="E114" s="1">
        <f>IF(D114="Y",1,0)</f>
        <v>0</v>
      </c>
    </row>
    <row r="115" spans="1:5" ht="33.75">
      <c r="A115" s="1"/>
      <c r="B115" s="5" t="s">
        <v>214</v>
      </c>
      <c r="C115" s="28"/>
      <c r="D115" s="11"/>
      <c r="E115" s="1">
        <f>IF(D115="Y",1,0)</f>
        <v>0</v>
      </c>
    </row>
    <row r="116" spans="1:5" ht="18">
      <c r="A116" s="1"/>
      <c r="B116" s="15" t="s">
        <v>119</v>
      </c>
      <c r="C116" s="29"/>
      <c r="D116" s="1" t="str">
        <f>IF(SUM(E109:E115)&gt;=11,"PASS","FAIL")</f>
        <v>FAIL</v>
      </c>
      <c r="E116" s="20">
        <f>SUM(E109:E115)</f>
        <v>0</v>
      </c>
    </row>
    <row r="117" spans="1:5" ht="12.75">
      <c r="A117" s="1"/>
      <c r="B117" s="3" t="s">
        <v>43</v>
      </c>
      <c r="C117" s="28"/>
      <c r="D117" s="23"/>
      <c r="E117" s="23"/>
    </row>
    <row r="118" spans="1:5" ht="22.5">
      <c r="A118" s="1" t="s">
        <v>14</v>
      </c>
      <c r="B118" s="5" t="s">
        <v>215</v>
      </c>
      <c r="C118" s="28"/>
      <c r="D118" s="11"/>
      <c r="E118" s="1">
        <f>IF(D118="Y",1,0)</f>
        <v>0</v>
      </c>
    </row>
    <row r="119" spans="1:5" ht="22.5">
      <c r="A119" s="1" t="s">
        <v>14</v>
      </c>
      <c r="B119" s="5" t="s">
        <v>216</v>
      </c>
      <c r="C119" s="28"/>
      <c r="D119" s="11"/>
      <c r="E119" s="1">
        <f>IF(D119="Y",1,0)</f>
        <v>0</v>
      </c>
    </row>
    <row r="120" spans="1:5" ht="12.75">
      <c r="A120" s="1" t="s">
        <v>14</v>
      </c>
      <c r="B120" s="5" t="s">
        <v>217</v>
      </c>
      <c r="C120" s="28"/>
      <c r="D120" s="11"/>
      <c r="E120" s="1">
        <f>IF(D120="Y",1,0)</f>
        <v>0</v>
      </c>
    </row>
    <row r="121" spans="1:5" ht="22.5">
      <c r="A121" s="1" t="s">
        <v>14</v>
      </c>
      <c r="B121" s="21" t="s">
        <v>218</v>
      </c>
      <c r="C121" s="31"/>
      <c r="D121" s="11"/>
      <c r="E121" s="1">
        <f>IF(D121="Y",1,0)</f>
        <v>0</v>
      </c>
    </row>
    <row r="122" spans="1:5" ht="22.5">
      <c r="A122" s="1" t="s">
        <v>14</v>
      </c>
      <c r="B122" s="21" t="s">
        <v>219</v>
      </c>
      <c r="C122" s="31"/>
      <c r="D122" s="11"/>
      <c r="E122" s="1">
        <f>IF(D122="Y",1,0)</f>
        <v>0</v>
      </c>
    </row>
    <row r="123" spans="1:5" ht="18">
      <c r="A123" s="1"/>
      <c r="B123" s="15" t="s">
        <v>25</v>
      </c>
      <c r="C123" s="29"/>
      <c r="D123" s="1" t="str">
        <f>IF(SUM(E118:E122)&gt;=5,"PASS","FAIL")</f>
        <v>FAIL</v>
      </c>
      <c r="E123" s="20">
        <f>SUM(E118:E122)</f>
        <v>0</v>
      </c>
    </row>
  </sheetData>
  <sheetProtection sheet="1" objects="1" scenarios="1"/>
  <mergeCells count="1">
    <mergeCell ref="B57:E57"/>
  </mergeCells>
  <dataValidations count="1">
    <dataValidation errorStyle="warning" type="list" allowBlank="1" showDropDown="1" showInputMessage="1" showErrorMessage="1" errorTitle="Input Error" error="You must enter either Y (for YES) or N (for No)." sqref="D60:D62 D65:D68 D71:D80 D118:D121 D88:D93 D83:D85 D96:D100 D103:D106 D109:D115">
      <formula1>"Y,y,N,n"</formula1>
    </dataValidation>
  </dataValidation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57:E126"/>
  <sheetViews>
    <sheetView workbookViewId="0" topLeftCell="A1">
      <selection activeCell="D121" sqref="D121:D125"/>
    </sheetView>
  </sheetViews>
  <sheetFormatPr defaultColWidth="9.140625" defaultRowHeight="12.75"/>
  <cols>
    <col min="1" max="1" width="2.57421875" style="0" bestFit="1" customWidth="1"/>
    <col min="2" max="2" width="41.57421875" style="0" customWidth="1"/>
    <col min="3" max="3" width="2.57421875" style="0" customWidth="1"/>
    <col min="4" max="4" width="20.57421875" style="0" bestFit="1" customWidth="1"/>
  </cols>
  <sheetData>
    <row r="57" spans="1:5" ht="15.75">
      <c r="A57" s="40" t="s">
        <v>62</v>
      </c>
      <c r="B57" s="43"/>
      <c r="C57" s="43"/>
      <c r="D57" s="43"/>
      <c r="E57" s="44"/>
    </row>
    <row r="58" spans="1:5" ht="12.75">
      <c r="A58" s="23"/>
      <c r="B58" s="23"/>
      <c r="C58" s="23"/>
      <c r="D58" s="1" t="s">
        <v>13</v>
      </c>
      <c r="E58" s="23"/>
    </row>
    <row r="59" spans="1:5" ht="12.75">
      <c r="A59" s="32"/>
      <c r="B59" s="3" t="s">
        <v>31</v>
      </c>
      <c r="C59" s="24"/>
      <c r="D59" s="24"/>
      <c r="E59" s="24"/>
    </row>
    <row r="60" spans="1:5" ht="33.75">
      <c r="A60" s="1" t="s">
        <v>14</v>
      </c>
      <c r="B60" s="5" t="s">
        <v>53</v>
      </c>
      <c r="C60" s="5"/>
      <c r="D60" s="11"/>
      <c r="E60" s="1">
        <f>IF(D60="Y",3,0)</f>
        <v>0</v>
      </c>
    </row>
    <row r="61" spans="1:5" ht="22.5">
      <c r="A61" s="1"/>
      <c r="B61" s="5" t="s">
        <v>54</v>
      </c>
      <c r="C61" s="5"/>
      <c r="D61" s="11"/>
      <c r="E61" s="1">
        <f>IF(D61="Y",1,0)</f>
        <v>0</v>
      </c>
    </row>
    <row r="62" spans="1:5" ht="22.5">
      <c r="A62" s="1"/>
      <c r="B62" s="5" t="s">
        <v>221</v>
      </c>
      <c r="C62" s="5"/>
      <c r="D62" s="11"/>
      <c r="E62" s="1">
        <f>IF(D62="Y",1,0)</f>
        <v>0</v>
      </c>
    </row>
    <row r="63" spans="1:5" ht="22.5">
      <c r="A63" s="1"/>
      <c r="B63" s="5" t="s">
        <v>222</v>
      </c>
      <c r="C63" s="5"/>
      <c r="D63" s="11"/>
      <c r="E63" s="1">
        <f>IF(D63="Y",1,0)</f>
        <v>0</v>
      </c>
    </row>
    <row r="64" spans="1:5" ht="18">
      <c r="A64" s="1"/>
      <c r="B64" s="15" t="s">
        <v>24</v>
      </c>
      <c r="C64" s="5"/>
      <c r="D64" s="1" t="str">
        <f>IF(SUM(E60:E63)&gt;=4,"PASS","FAIL")</f>
        <v>FAIL</v>
      </c>
      <c r="E64" s="20">
        <f>SUM(E60:E63)</f>
        <v>0</v>
      </c>
    </row>
    <row r="65" spans="1:5" ht="12.75">
      <c r="A65" s="33"/>
      <c r="B65" s="3" t="s">
        <v>34</v>
      </c>
      <c r="C65" s="21"/>
      <c r="D65" s="21"/>
      <c r="E65" s="25"/>
    </row>
    <row r="66" spans="1:5" ht="22.5">
      <c r="A66" s="1" t="s">
        <v>14</v>
      </c>
      <c r="B66" s="5" t="s">
        <v>55</v>
      </c>
      <c r="C66" s="5"/>
      <c r="D66" s="11"/>
      <c r="E66" s="1">
        <f>IF(D66="Y",3,0)</f>
        <v>0</v>
      </c>
    </row>
    <row r="67" spans="1:5" ht="22.5">
      <c r="A67" s="1"/>
      <c r="B67" s="5" t="s">
        <v>56</v>
      </c>
      <c r="C67" s="5"/>
      <c r="D67" s="11"/>
      <c r="E67" s="1">
        <f>IF(D67="Y",1,0)</f>
        <v>0</v>
      </c>
    </row>
    <row r="68" spans="1:5" ht="33.75">
      <c r="A68" s="1"/>
      <c r="B68" s="5" t="s">
        <v>223</v>
      </c>
      <c r="C68" s="5"/>
      <c r="D68" s="11"/>
      <c r="E68" s="1">
        <f>IF(D68="Y",1,0)</f>
        <v>0</v>
      </c>
    </row>
    <row r="69" spans="1:5" ht="33.75">
      <c r="A69" s="1"/>
      <c r="B69" s="5" t="s">
        <v>224</v>
      </c>
      <c r="C69" s="5"/>
      <c r="D69" s="11"/>
      <c r="E69" s="1">
        <f>IF(D69="Y",1,0)</f>
        <v>0</v>
      </c>
    </row>
    <row r="70" spans="2:5" ht="33.75">
      <c r="B70" s="5" t="s">
        <v>225</v>
      </c>
      <c r="C70" s="5"/>
      <c r="D70" s="11"/>
      <c r="E70" s="1">
        <f>IF(D70="Y",1,0)</f>
        <v>0</v>
      </c>
    </row>
    <row r="71" spans="1:5" ht="18">
      <c r="A71" s="23"/>
      <c r="B71" s="15" t="s">
        <v>119</v>
      </c>
      <c r="C71" s="5"/>
      <c r="D71" s="1" t="str">
        <f>IF(SUM(E66:E70)&gt;=5,"PASS","FAIL")</f>
        <v>FAIL</v>
      </c>
      <c r="E71" s="20">
        <f>SUM(E66:E70)</f>
        <v>0</v>
      </c>
    </row>
    <row r="72" spans="1:5" ht="12.75">
      <c r="A72" s="1"/>
      <c r="B72" s="3" t="s">
        <v>37</v>
      </c>
      <c r="C72" s="21"/>
      <c r="D72" s="21"/>
      <c r="E72" s="1"/>
    </row>
    <row r="73" spans="1:5" ht="22.5">
      <c r="A73" s="1" t="s">
        <v>14</v>
      </c>
      <c r="B73" s="5" t="s">
        <v>226</v>
      </c>
      <c r="C73" s="5"/>
      <c r="D73" s="11"/>
      <c r="E73" s="1">
        <f>IF(D73="Y",4,0)</f>
        <v>0</v>
      </c>
    </row>
    <row r="74" spans="1:5" ht="33.75">
      <c r="A74" s="1" t="s">
        <v>14</v>
      </c>
      <c r="B74" s="5" t="s">
        <v>231</v>
      </c>
      <c r="C74" s="5"/>
      <c r="D74" s="11"/>
      <c r="E74" s="1">
        <f>IF(D74="Y",4,0)</f>
        <v>0</v>
      </c>
    </row>
    <row r="75" spans="1:5" ht="33.75">
      <c r="A75" s="1" t="s">
        <v>14</v>
      </c>
      <c r="B75" s="5" t="s">
        <v>232</v>
      </c>
      <c r="C75" s="5"/>
      <c r="D75" s="11"/>
      <c r="E75" s="1">
        <f>IF(D75="Y",4,0)</f>
        <v>0</v>
      </c>
    </row>
    <row r="76" spans="1:5" ht="22.5">
      <c r="A76" s="1"/>
      <c r="B76" s="5" t="s">
        <v>233</v>
      </c>
      <c r="C76" s="5"/>
      <c r="D76" s="11"/>
      <c r="E76" s="1">
        <f>IF(D76="Y",1,0)</f>
        <v>0</v>
      </c>
    </row>
    <row r="77" spans="1:5" ht="25.5" customHeight="1">
      <c r="A77" s="1"/>
      <c r="B77" s="5" t="s">
        <v>227</v>
      </c>
      <c r="C77" s="5"/>
      <c r="D77" s="11"/>
      <c r="E77" s="1">
        <f>IF(D77="Y",1,0)</f>
        <v>0</v>
      </c>
    </row>
    <row r="78" spans="1:5" ht="12.75">
      <c r="A78" s="1"/>
      <c r="B78" s="5" t="s">
        <v>228</v>
      </c>
      <c r="C78" s="5"/>
      <c r="D78" s="11"/>
      <c r="E78" s="1">
        <f>IF(D78="Y",1,0)</f>
        <v>0</v>
      </c>
    </row>
    <row r="79" spans="1:5" ht="22.5">
      <c r="A79" s="1"/>
      <c r="B79" s="5" t="s">
        <v>229</v>
      </c>
      <c r="C79" s="5"/>
      <c r="D79" s="11"/>
      <c r="E79" s="1">
        <f>IF(D79="Y",1,0)</f>
        <v>0</v>
      </c>
    </row>
    <row r="80" spans="1:5" ht="22.5">
      <c r="A80" s="33"/>
      <c r="B80" s="5" t="s">
        <v>230</v>
      </c>
      <c r="C80" s="5"/>
      <c r="D80" s="11"/>
      <c r="E80" s="1">
        <f>IF(D80="Y",1,0)</f>
        <v>0</v>
      </c>
    </row>
    <row r="81" spans="1:5" ht="18">
      <c r="A81" s="1"/>
      <c r="B81" s="15" t="s">
        <v>119</v>
      </c>
      <c r="C81" s="5"/>
      <c r="D81" s="1" t="str">
        <f>IF(SUM(E73:E80)&gt;=14,"PASS","FAIL")</f>
        <v>FAIL</v>
      </c>
      <c r="E81" s="20">
        <f>SUM(E73:E80)</f>
        <v>0</v>
      </c>
    </row>
    <row r="82" spans="1:5" ht="12.75">
      <c r="A82" s="1"/>
      <c r="B82" s="3" t="s">
        <v>38</v>
      </c>
      <c r="C82" s="21"/>
      <c r="D82" s="21"/>
      <c r="E82" s="1"/>
    </row>
    <row r="83" spans="1:5" ht="22.5">
      <c r="A83" s="1" t="s">
        <v>14</v>
      </c>
      <c r="B83" s="5" t="s">
        <v>234</v>
      </c>
      <c r="C83" s="5"/>
      <c r="D83" s="11"/>
      <c r="E83" s="1">
        <f>IF(D83="Y",3,0)</f>
        <v>0</v>
      </c>
    </row>
    <row r="84" spans="1:5" ht="22.5">
      <c r="A84" s="1" t="s">
        <v>14</v>
      </c>
      <c r="B84" s="5" t="s">
        <v>235</v>
      </c>
      <c r="C84" s="5"/>
      <c r="D84" s="11"/>
      <c r="E84" s="1">
        <f>IF(D84="Y",3,0)</f>
        <v>0</v>
      </c>
    </row>
    <row r="85" spans="1:5" ht="33.75">
      <c r="A85" s="1"/>
      <c r="B85" s="5" t="s">
        <v>239</v>
      </c>
      <c r="C85" s="5"/>
      <c r="D85" s="11"/>
      <c r="E85" s="1">
        <f>IF(D85="Y",1,0)</f>
        <v>0</v>
      </c>
    </row>
    <row r="86" spans="1:5" ht="22.5">
      <c r="A86" s="33"/>
      <c r="B86" s="5" t="s">
        <v>237</v>
      </c>
      <c r="C86" s="5"/>
      <c r="D86" s="11"/>
      <c r="E86" s="1">
        <f>IF(D86="Y",1,0)</f>
        <v>0</v>
      </c>
    </row>
    <row r="87" spans="1:5" ht="22.5">
      <c r="A87" s="1"/>
      <c r="B87" s="5" t="s">
        <v>238</v>
      </c>
      <c r="C87" s="5"/>
      <c r="D87" s="11"/>
      <c r="E87" s="1">
        <f>IF(D87="Y",1,0)</f>
        <v>0</v>
      </c>
    </row>
    <row r="88" spans="2:5" ht="22.5">
      <c r="B88" s="5" t="s">
        <v>236</v>
      </c>
      <c r="C88" s="5"/>
      <c r="D88" s="11"/>
      <c r="E88" s="1">
        <f>IF(D88="Y",1,0)</f>
        <v>0</v>
      </c>
    </row>
    <row r="89" spans="1:5" ht="18">
      <c r="A89" s="1"/>
      <c r="B89" s="15" t="s">
        <v>119</v>
      </c>
      <c r="C89" s="5"/>
      <c r="D89" s="1" t="str">
        <f>IF(SUM(E83:E88)&gt;=8,"PASS","FAIL")</f>
        <v>FAIL</v>
      </c>
      <c r="E89" s="20">
        <f>SUM(E83:E88)</f>
        <v>0</v>
      </c>
    </row>
    <row r="90" spans="1:5" ht="12.75">
      <c r="A90" s="1"/>
      <c r="B90" s="3" t="s">
        <v>39</v>
      </c>
      <c r="C90" s="21"/>
      <c r="D90" s="21"/>
      <c r="E90" s="1"/>
    </row>
    <row r="91" spans="1:5" ht="22.5">
      <c r="A91" s="1" t="s">
        <v>14</v>
      </c>
      <c r="B91" s="5" t="s">
        <v>240</v>
      </c>
      <c r="C91" s="5"/>
      <c r="D91" s="11"/>
      <c r="E91" s="1">
        <f>IF(D91="Y",2,0)</f>
        <v>0</v>
      </c>
    </row>
    <row r="92" spans="1:5" ht="22.5">
      <c r="A92" s="1"/>
      <c r="B92" s="5" t="s">
        <v>241</v>
      </c>
      <c r="C92" s="5"/>
      <c r="D92" s="11"/>
      <c r="E92" s="1">
        <f>IF(D92="Y",1,0)</f>
        <v>0</v>
      </c>
    </row>
    <row r="93" spans="1:5" ht="22.5">
      <c r="A93" s="32"/>
      <c r="B93" s="5" t="s">
        <v>242</v>
      </c>
      <c r="C93" s="5"/>
      <c r="D93" s="11"/>
      <c r="E93" s="1">
        <f>IF(D93="Y",1,0)</f>
        <v>0</v>
      </c>
    </row>
    <row r="94" spans="1:5" ht="22.5">
      <c r="A94" s="1"/>
      <c r="B94" s="5" t="s">
        <v>243</v>
      </c>
      <c r="C94" s="5"/>
      <c r="D94" s="11"/>
      <c r="E94" s="1">
        <f>IF(D94="Y",1,0)</f>
        <v>0</v>
      </c>
    </row>
    <row r="95" spans="1:5" ht="18">
      <c r="A95" s="1"/>
      <c r="B95" s="15" t="s">
        <v>24</v>
      </c>
      <c r="C95" s="5"/>
      <c r="D95" s="1" t="str">
        <f>IF(SUM(E91:E94)&gt;=4,"PASS","FAIL")</f>
        <v>FAIL</v>
      </c>
      <c r="E95" s="20">
        <f>SUM(E91:E94)</f>
        <v>0</v>
      </c>
    </row>
    <row r="96" spans="1:5" ht="12.75">
      <c r="A96" s="1"/>
      <c r="B96" s="3" t="s">
        <v>40</v>
      </c>
      <c r="C96" s="21"/>
      <c r="D96" s="21"/>
      <c r="E96" s="1"/>
    </row>
    <row r="97" spans="1:5" ht="22.5">
      <c r="A97" s="1" t="s">
        <v>14</v>
      </c>
      <c r="B97" s="5" t="s">
        <v>244</v>
      </c>
      <c r="C97" s="5"/>
      <c r="D97" s="11"/>
      <c r="E97" s="1">
        <f>IF(D97="Y",2,0)</f>
        <v>0</v>
      </c>
    </row>
    <row r="98" spans="1:5" ht="22.5">
      <c r="A98" s="1" t="s">
        <v>14</v>
      </c>
      <c r="B98" s="5" t="s">
        <v>245</v>
      </c>
      <c r="C98" s="5"/>
      <c r="D98" s="11"/>
      <c r="E98" s="1">
        <f>IF(D98="Y",2,0)</f>
        <v>0</v>
      </c>
    </row>
    <row r="99" spans="1:5" ht="22.5">
      <c r="A99" s="33"/>
      <c r="B99" s="5" t="s">
        <v>246</v>
      </c>
      <c r="C99" s="5"/>
      <c r="D99" s="11"/>
      <c r="E99" s="1">
        <f>IF(D99="Y",1,0)</f>
        <v>0</v>
      </c>
    </row>
    <row r="100" spans="1:5" ht="22.5">
      <c r="A100" s="1"/>
      <c r="B100" s="5" t="s">
        <v>247</v>
      </c>
      <c r="C100" s="5"/>
      <c r="D100" s="11"/>
      <c r="E100" s="1">
        <f>IF(D100="Y",1,0)</f>
        <v>0</v>
      </c>
    </row>
    <row r="101" spans="1:5" ht="18">
      <c r="A101" s="1"/>
      <c r="B101" s="15" t="s">
        <v>24</v>
      </c>
      <c r="C101" s="5"/>
      <c r="D101" s="1" t="str">
        <f>IF(SUM(E97:E100)&gt;=5,"PASS","FAIL")</f>
        <v>FAIL</v>
      </c>
      <c r="E101" s="20">
        <f>SUM(E97:E100)</f>
        <v>0</v>
      </c>
    </row>
    <row r="102" spans="1:5" ht="12.75">
      <c r="A102" s="1"/>
      <c r="B102" s="3" t="s">
        <v>41</v>
      </c>
      <c r="C102" s="22"/>
      <c r="D102" s="22"/>
      <c r="E102" s="1"/>
    </row>
    <row r="103" spans="1:5" ht="22.5">
      <c r="A103" s="1" t="s">
        <v>14</v>
      </c>
      <c r="B103" s="5" t="s">
        <v>248</v>
      </c>
      <c r="C103" s="5"/>
      <c r="D103" s="11"/>
      <c r="E103" s="1">
        <f>IF(D103="Y",2,0)</f>
        <v>0</v>
      </c>
    </row>
    <row r="104" spans="1:5" ht="33.75">
      <c r="A104" s="1" t="s">
        <v>14</v>
      </c>
      <c r="B104" s="5" t="s">
        <v>250</v>
      </c>
      <c r="C104" s="5"/>
      <c r="D104" s="11"/>
      <c r="E104" s="1">
        <f>IF(D104="Y",2,0)</f>
        <v>0</v>
      </c>
    </row>
    <row r="105" spans="1:5" ht="33.75">
      <c r="A105" s="1"/>
      <c r="B105" s="5" t="s">
        <v>251</v>
      </c>
      <c r="C105" s="5"/>
      <c r="D105" s="11"/>
      <c r="E105" s="1">
        <f>IF(D105="Y",1,0)</f>
        <v>0</v>
      </c>
    </row>
    <row r="106" spans="2:5" ht="33.75">
      <c r="B106" s="5" t="s">
        <v>249</v>
      </c>
      <c r="C106" s="5"/>
      <c r="D106" s="11"/>
      <c r="E106" s="1">
        <f>IF(D106="Y",1,0)</f>
        <v>0</v>
      </c>
    </row>
    <row r="107" spans="1:5" ht="18">
      <c r="A107" s="1"/>
      <c r="B107" s="15" t="s">
        <v>24</v>
      </c>
      <c r="C107" s="5"/>
      <c r="D107" s="1" t="str">
        <f>IF(SUM(E103:E106)&gt;=5,"PASS","FAIL")</f>
        <v>FAIL</v>
      </c>
      <c r="E107" s="20">
        <f>SUM(E103:E106)</f>
        <v>0</v>
      </c>
    </row>
    <row r="108" spans="1:5" ht="12.75">
      <c r="A108" s="34"/>
      <c r="B108" s="3" t="s">
        <v>42</v>
      </c>
      <c r="C108" s="22"/>
      <c r="D108" s="22"/>
      <c r="E108" s="22"/>
    </row>
    <row r="109" spans="1:5" ht="22.5">
      <c r="A109" s="1" t="s">
        <v>14</v>
      </c>
      <c r="B109" s="5" t="s">
        <v>252</v>
      </c>
      <c r="C109" s="5"/>
      <c r="D109" s="11"/>
      <c r="E109" s="1">
        <f>IF(D109="Y",6,0)</f>
        <v>0</v>
      </c>
    </row>
    <row r="110" spans="1:5" ht="45">
      <c r="A110" s="1"/>
      <c r="B110" s="5" t="s">
        <v>253</v>
      </c>
      <c r="C110" s="5"/>
      <c r="D110" s="11"/>
      <c r="E110" s="1">
        <f aca="true" t="shared" si="0" ref="E110:E118">IF(D110="Y",1,0)</f>
        <v>0</v>
      </c>
    </row>
    <row r="111" spans="1:5" ht="33.75">
      <c r="A111" s="1"/>
      <c r="B111" s="5" t="s">
        <v>254</v>
      </c>
      <c r="C111" s="5"/>
      <c r="D111" s="11"/>
      <c r="E111" s="1">
        <f t="shared" si="0"/>
        <v>0</v>
      </c>
    </row>
    <row r="112" spans="1:5" ht="45">
      <c r="A112" s="1"/>
      <c r="B112" s="5" t="s">
        <v>255</v>
      </c>
      <c r="C112" s="5"/>
      <c r="D112" s="11"/>
      <c r="E112" s="1">
        <f t="shared" si="0"/>
        <v>0</v>
      </c>
    </row>
    <row r="113" spans="1:5" ht="45">
      <c r="A113" s="1"/>
      <c r="B113" s="5" t="s">
        <v>256</v>
      </c>
      <c r="C113" s="5"/>
      <c r="D113" s="11"/>
      <c r="E113" s="1">
        <f t="shared" si="0"/>
        <v>0</v>
      </c>
    </row>
    <row r="114" spans="1:5" ht="33.75">
      <c r="A114" s="1"/>
      <c r="B114" s="5" t="s">
        <v>257</v>
      </c>
      <c r="C114" s="5"/>
      <c r="D114" s="11"/>
      <c r="E114" s="1">
        <f t="shared" si="0"/>
        <v>0</v>
      </c>
    </row>
    <row r="115" spans="1:5" ht="33.75">
      <c r="A115" s="1"/>
      <c r="B115" s="5" t="s">
        <v>258</v>
      </c>
      <c r="C115" s="5"/>
      <c r="D115" s="11"/>
      <c r="E115" s="1">
        <f t="shared" si="0"/>
        <v>0</v>
      </c>
    </row>
    <row r="116" spans="1:5" ht="33.75">
      <c r="A116" s="1"/>
      <c r="B116" s="5" t="s">
        <v>259</v>
      </c>
      <c r="C116" s="5"/>
      <c r="D116" s="11"/>
      <c r="E116" s="1">
        <f t="shared" si="0"/>
        <v>0</v>
      </c>
    </row>
    <row r="117" spans="1:5" ht="33.75">
      <c r="A117" s="1"/>
      <c r="B117" s="5" t="s">
        <v>260</v>
      </c>
      <c r="C117" s="5"/>
      <c r="D117" s="11"/>
      <c r="E117" s="1">
        <f t="shared" si="0"/>
        <v>0</v>
      </c>
    </row>
    <row r="118" spans="2:5" ht="33.75">
      <c r="B118" s="5" t="s">
        <v>261</v>
      </c>
      <c r="C118" s="5"/>
      <c r="D118" s="11"/>
      <c r="E118" s="1">
        <f t="shared" si="0"/>
        <v>0</v>
      </c>
    </row>
    <row r="119" spans="1:5" ht="18">
      <c r="A119" s="23"/>
      <c r="B119" s="15" t="s">
        <v>262</v>
      </c>
      <c r="C119" s="5"/>
      <c r="D119" s="1" t="str">
        <f>IF(SUM(E109:E118)&gt;=10,"PASS","FAIL")</f>
        <v>FAIL</v>
      </c>
      <c r="E119" s="20">
        <f>SUM(E109:E118)</f>
        <v>0</v>
      </c>
    </row>
    <row r="120" spans="1:5" ht="12.75">
      <c r="A120" s="1"/>
      <c r="B120" s="3" t="s">
        <v>43</v>
      </c>
      <c r="C120" s="22"/>
      <c r="D120" s="22"/>
      <c r="E120" s="1"/>
    </row>
    <row r="121" spans="1:5" ht="33.75">
      <c r="A121" s="1" t="s">
        <v>14</v>
      </c>
      <c r="B121" s="5" t="s">
        <v>57</v>
      </c>
      <c r="C121" s="5"/>
      <c r="D121" s="11"/>
      <c r="E121" s="1">
        <f>IF(D121="Y",1,0)</f>
        <v>0</v>
      </c>
    </row>
    <row r="122" spans="1:5" ht="22.5">
      <c r="A122" s="1" t="s">
        <v>14</v>
      </c>
      <c r="B122" s="5" t="s">
        <v>58</v>
      </c>
      <c r="C122" s="5"/>
      <c r="D122" s="11"/>
      <c r="E122" s="1">
        <f>IF(D122="Y",1,0)</f>
        <v>0</v>
      </c>
    </row>
    <row r="123" spans="1:5" ht="22.5">
      <c r="A123" s="1" t="s">
        <v>14</v>
      </c>
      <c r="B123" s="5" t="s">
        <v>59</v>
      </c>
      <c r="C123" s="5"/>
      <c r="D123" s="11"/>
      <c r="E123" s="1">
        <f>IF(D123="Y",1,0)</f>
        <v>0</v>
      </c>
    </row>
    <row r="124" spans="1:5" ht="22.5">
      <c r="A124" s="1" t="s">
        <v>14</v>
      </c>
      <c r="B124" s="5" t="s">
        <v>60</v>
      </c>
      <c r="C124" s="5"/>
      <c r="D124" s="11"/>
      <c r="E124" s="1">
        <f>IF(D124="Y",1,0)</f>
        <v>0</v>
      </c>
    </row>
    <row r="125" spans="1:5" ht="22.5">
      <c r="A125" s="1" t="s">
        <v>14</v>
      </c>
      <c r="B125" s="5" t="s">
        <v>61</v>
      </c>
      <c r="C125" s="5"/>
      <c r="D125" s="11"/>
      <c r="E125" s="1">
        <f>IF(D125="Y",1,0)</f>
        <v>0</v>
      </c>
    </row>
    <row r="126" spans="1:5" ht="18">
      <c r="A126" s="23"/>
      <c r="B126" s="15" t="s">
        <v>25</v>
      </c>
      <c r="C126" s="23"/>
      <c r="D126" s="1" t="str">
        <f>IF(SUM(E121:E125)&gt;=5,"PASS","FAIL")</f>
        <v>FAIL</v>
      </c>
      <c r="E126" s="20">
        <f>SUM(E121:E125)</f>
        <v>0</v>
      </c>
    </row>
  </sheetData>
  <sheetProtection sheet="1" objects="1" scenarios="1"/>
  <mergeCells count="1">
    <mergeCell ref="A57:E57"/>
  </mergeCells>
  <dataValidations count="1">
    <dataValidation errorStyle="warning" type="list" allowBlank="1" showDropDown="1" showInputMessage="1" showErrorMessage="1" errorTitle="Input Error" error="You must enter either Y (for YES) or N (for No)." sqref="D121:D124 D109:D118 D60:D63 D66:D70 D73:D80 D103:D106 D91:D94 D97:D100 D83:D88">
      <formula1>"Y,y,N,n"</formula1>
    </dataValidation>
  </dataValidation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4:IV122"/>
  <sheetViews>
    <sheetView workbookViewId="0" topLeftCell="A87">
      <selection activeCell="B104" sqref="B104"/>
    </sheetView>
  </sheetViews>
  <sheetFormatPr defaultColWidth="9.140625" defaultRowHeight="12.75"/>
  <cols>
    <col min="1" max="1" width="2.57421875" style="1" bestFit="1" customWidth="1"/>
    <col min="2" max="2" width="48.7109375" style="13" customWidth="1"/>
    <col min="3" max="3" width="2.421875" style="27" customWidth="1"/>
    <col min="4" max="4" width="20.57421875" style="13" bestFit="1" customWidth="1"/>
    <col min="5" max="5" width="10.8515625" style="13" customWidth="1"/>
    <col min="6" max="6" width="2.7109375" style="2" customWidth="1"/>
    <col min="7" max="7" width="2.57421875" style="1" bestFit="1" customWidth="1"/>
    <col min="8" max="8" width="48.00390625" style="2" customWidth="1"/>
    <col min="9" max="9" width="2.28125" style="2" customWidth="1"/>
    <col min="10" max="10" width="20.7109375" style="7" bestFit="1" customWidth="1"/>
    <col min="11" max="11" width="9.28125" style="1" customWidth="1"/>
    <col min="12" max="12" width="3.00390625" style="1" customWidth="1"/>
    <col min="13" max="13" width="2.57421875" style="1" bestFit="1" customWidth="1"/>
    <col min="14" max="14" width="47.8515625" style="23" customWidth="1"/>
    <col min="15" max="15" width="2.28125" style="30" customWidth="1"/>
    <col min="16" max="16" width="20.7109375" style="23" bestFit="1" customWidth="1"/>
    <col min="17" max="17" width="9.7109375" style="23" customWidth="1"/>
    <col min="18" max="18" width="2.421875" style="23" customWidth="1"/>
    <col min="19" max="19" width="2.57421875" style="23" bestFit="1" customWidth="1"/>
    <col min="20" max="20" width="48.00390625" style="23" customWidth="1"/>
    <col min="21" max="21" width="2.57421875" style="23" customWidth="1"/>
    <col min="22" max="22" width="20.57421875" style="23" bestFit="1" customWidth="1"/>
    <col min="23" max="23" width="9.28125" style="23" customWidth="1"/>
    <col min="24" max="24" width="2.7109375" style="23" customWidth="1"/>
    <col min="25" max="25" width="2.57421875" style="23" bestFit="1" customWidth="1"/>
    <col min="26" max="26" width="47.8515625" style="23" customWidth="1"/>
    <col min="27" max="27" width="2.421875" style="23" customWidth="1"/>
    <col min="28" max="28" width="20.57421875" style="23" bestFit="1" customWidth="1"/>
    <col min="29" max="29" width="9.57421875" style="23" customWidth="1"/>
    <col min="30" max="30" width="4.8515625" style="23" customWidth="1"/>
    <col min="31" max="31" width="8.7109375" style="2" customWidth="1"/>
    <col min="32" max="32" width="20.421875" style="14" bestFit="1" customWidth="1"/>
    <col min="33" max="33" width="27.421875" style="2" customWidth="1"/>
    <col min="34" max="34" width="14.00390625" style="2" customWidth="1"/>
    <col min="35" max="35" width="15.28125" style="2" bestFit="1" customWidth="1"/>
    <col min="36" max="44" width="9.140625" style="2" customWidth="1"/>
    <col min="45" max="45" width="6.7109375" style="2" customWidth="1"/>
    <col min="46" max="46" width="11.7109375" style="2" customWidth="1"/>
    <col min="47" max="47" width="10.7109375" style="2" customWidth="1"/>
    <col min="48" max="48" width="12.00390625" style="2" customWidth="1"/>
    <col min="49" max="49" width="11.140625" style="2" customWidth="1"/>
    <col min="50" max="50" width="9.7109375" style="2" customWidth="1"/>
    <col min="51" max="16384" width="9.140625" style="2" customWidth="1"/>
  </cols>
  <sheetData>
    <row r="4" ht="12.75"/>
    <row r="5" ht="12.75"/>
    <row r="6" ht="12.75"/>
    <row r="7" ht="12.75"/>
    <row r="8" ht="12.75"/>
    <row r="9" ht="12.75"/>
    <row r="10" ht="12.75"/>
    <row r="11" ht="12.75"/>
    <row r="12" ht="12.75"/>
    <row r="13" ht="12.75"/>
    <row r="14" spans="2:256" ht="12.75">
      <c r="B14" s="1"/>
      <c r="C14" s="1"/>
      <c r="D14" s="1"/>
      <c r="E14" s="1"/>
      <c r="F14" s="1"/>
      <c r="H14" s="1"/>
      <c r="I14" s="1"/>
      <c r="J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ht="12.75"/>
    <row r="16" ht="12.75"/>
    <row r="17" ht="12.75"/>
    <row r="18" ht="12.75"/>
    <row r="19" ht="12.75"/>
    <row r="20" ht="12.75"/>
    <row r="21" ht="12.75"/>
    <row r="22" ht="12.75"/>
    <row r="23" ht="12.75"/>
    <row r="24" ht="12.75"/>
    <row r="25" ht="12.75"/>
    <row r="26" ht="12.75"/>
    <row r="27" ht="12.75"/>
    <row r="28" ht="12.75"/>
    <row r="29" ht="12.75"/>
    <row r="30" ht="12.75"/>
    <row r="31" spans="12:32" s="7" customFormat="1" ht="12.75">
      <c r="L31" s="1"/>
      <c r="R31" s="8"/>
      <c r="X31" s="8"/>
      <c r="AD31" s="8"/>
      <c r="AF31" s="1"/>
    </row>
    <row r="32" spans="32:49" ht="12.75">
      <c r="AF32" s="37"/>
      <c r="AG32" s="38"/>
      <c r="AT32" s="10"/>
      <c r="AU32" s="10"/>
      <c r="AV32" s="10"/>
      <c r="AW32" s="10"/>
    </row>
    <row r="33" spans="18:49" ht="12.75" customHeight="1">
      <c r="R33" s="24"/>
      <c r="X33" s="24"/>
      <c r="AD33" s="24"/>
      <c r="AF33" s="39"/>
      <c r="AG33" s="39"/>
      <c r="AT33" s="10"/>
      <c r="AU33" s="10"/>
      <c r="AV33" s="10"/>
      <c r="AW33" s="10"/>
    </row>
    <row r="34" spans="18:49" ht="12.75">
      <c r="R34" s="1"/>
      <c r="X34" s="1"/>
      <c r="AD34" s="1"/>
      <c r="AF34" s="10"/>
      <c r="AT34" s="10"/>
      <c r="AU34" s="10"/>
      <c r="AV34" s="10"/>
      <c r="AW34" s="10"/>
    </row>
    <row r="35" spans="18:49" ht="12.75">
      <c r="R35" s="1"/>
      <c r="X35" s="1"/>
      <c r="AD35" s="1"/>
      <c r="AF35" s="10"/>
      <c r="AT35" s="10"/>
      <c r="AU35" s="10"/>
      <c r="AV35" s="10"/>
      <c r="AW35" s="10"/>
    </row>
    <row r="36" spans="18:49" ht="12.75">
      <c r="R36" s="1"/>
      <c r="X36" s="1"/>
      <c r="AD36" s="1"/>
      <c r="AF36" s="10"/>
      <c r="AT36" s="10"/>
      <c r="AU36" s="10"/>
      <c r="AV36" s="10"/>
      <c r="AW36" s="10"/>
    </row>
    <row r="37" spans="12:49" ht="25.5" customHeight="1">
      <c r="L37" s="20"/>
      <c r="R37" s="1"/>
      <c r="X37" s="1"/>
      <c r="AD37" s="1"/>
      <c r="AF37" s="10"/>
      <c r="AT37" s="10"/>
      <c r="AU37" s="10"/>
      <c r="AV37" s="10"/>
      <c r="AW37" s="10"/>
    </row>
    <row r="38" spans="18:49" ht="25.5" customHeight="1">
      <c r="R38" s="20"/>
      <c r="X38" s="20"/>
      <c r="AD38" s="20"/>
      <c r="AF38" s="10"/>
      <c r="AT38" s="10"/>
      <c r="AU38" s="10"/>
      <c r="AV38" s="10"/>
      <c r="AW38" s="10"/>
    </row>
    <row r="39" spans="18:49" ht="25.5" customHeight="1">
      <c r="R39" s="25"/>
      <c r="X39" s="25"/>
      <c r="AD39" s="25"/>
      <c r="AF39" s="10"/>
      <c r="AT39" s="10"/>
      <c r="AU39" s="10"/>
      <c r="AV39" s="10"/>
      <c r="AW39" s="10"/>
    </row>
    <row r="40" spans="18:49" ht="12.75">
      <c r="R40" s="1"/>
      <c r="X40" s="1"/>
      <c r="AD40" s="1"/>
      <c r="AF40" s="10"/>
      <c r="AT40" s="10"/>
      <c r="AU40" s="10"/>
      <c r="AV40" s="10"/>
      <c r="AW40" s="10"/>
    </row>
    <row r="41" spans="18:49" ht="12.75">
      <c r="R41" s="1"/>
      <c r="X41" s="1"/>
      <c r="AD41" s="1"/>
      <c r="AF41" s="10"/>
      <c r="AT41" s="10"/>
      <c r="AU41" s="10"/>
      <c r="AV41" s="10"/>
      <c r="AW41" s="10"/>
    </row>
    <row r="42" spans="18:30" ht="12.75">
      <c r="R42" s="1"/>
      <c r="X42" s="1"/>
      <c r="AD42" s="1"/>
    </row>
    <row r="43" spans="18:30" ht="12.75">
      <c r="R43" s="20"/>
      <c r="X43" s="20"/>
      <c r="AD43" s="20"/>
    </row>
    <row r="44" spans="12:32" ht="12.75">
      <c r="L44" s="20"/>
      <c r="AF44" s="2"/>
    </row>
    <row r="45" spans="18:32" ht="12.75">
      <c r="R45" s="1"/>
      <c r="X45" s="1"/>
      <c r="AD45" s="1"/>
      <c r="AF45" s="2"/>
    </row>
    <row r="46" spans="18:32" ht="12.75">
      <c r="R46" s="1"/>
      <c r="X46" s="1"/>
      <c r="AD46" s="1"/>
      <c r="AF46" s="2"/>
    </row>
    <row r="47" spans="18:32" ht="12.75">
      <c r="R47" s="1"/>
      <c r="X47" s="1"/>
      <c r="AD47" s="1"/>
      <c r="AF47" s="2"/>
    </row>
    <row r="48" spans="18:32" ht="12.75">
      <c r="R48" s="1"/>
      <c r="X48" s="1"/>
      <c r="AD48" s="1"/>
      <c r="AF48" s="2"/>
    </row>
    <row r="49" spans="18:32" ht="12.75">
      <c r="R49" s="1"/>
      <c r="X49" s="1"/>
      <c r="AD49" s="1"/>
      <c r="AF49" s="2"/>
    </row>
    <row r="50" spans="18:32" ht="12.75">
      <c r="R50" s="1"/>
      <c r="X50" s="1"/>
      <c r="AD50" s="1"/>
      <c r="AF50" s="19"/>
    </row>
    <row r="51" spans="18:32" ht="12.75">
      <c r="R51" s="1"/>
      <c r="X51" s="1"/>
      <c r="AD51" s="1"/>
      <c r="AF51" s="19"/>
    </row>
    <row r="52" spans="18:32" ht="12.75">
      <c r="R52" s="20"/>
      <c r="X52" s="20"/>
      <c r="AD52" s="20"/>
      <c r="AF52" s="19"/>
    </row>
    <row r="53" spans="18:30" ht="12.75">
      <c r="R53" s="25"/>
      <c r="X53" s="25"/>
      <c r="AD53" s="25"/>
    </row>
    <row r="54" spans="2:30" ht="15.75">
      <c r="B54" s="40" t="s">
        <v>44</v>
      </c>
      <c r="C54" s="41"/>
      <c r="D54" s="41"/>
      <c r="E54" s="42"/>
      <c r="R54" s="1"/>
      <c r="X54" s="1"/>
      <c r="AD54" s="1"/>
    </row>
    <row r="55" spans="4:30" ht="12.75">
      <c r="D55" s="1" t="s">
        <v>13</v>
      </c>
      <c r="L55" s="20"/>
      <c r="R55" s="1"/>
      <c r="X55" s="1"/>
      <c r="AD55" s="1"/>
    </row>
    <row r="56" spans="2:30" ht="12.75">
      <c r="B56" s="3" t="s">
        <v>31</v>
      </c>
      <c r="C56" s="28"/>
      <c r="D56" s="5"/>
      <c r="E56" s="5"/>
      <c r="R56" s="1"/>
      <c r="X56" s="1"/>
      <c r="AD56" s="1"/>
    </row>
    <row r="57" spans="1:30" ht="22.5">
      <c r="A57" s="1" t="s">
        <v>14</v>
      </c>
      <c r="B57" s="5" t="s">
        <v>32</v>
      </c>
      <c r="C57" s="28"/>
      <c r="D57" s="11"/>
      <c r="E57" s="1">
        <f>IF(D57="Y",2,0)</f>
        <v>0</v>
      </c>
      <c r="R57" s="1"/>
      <c r="X57" s="1"/>
      <c r="AD57" s="1"/>
    </row>
    <row r="58" spans="1:30" ht="22.5">
      <c r="A58" s="1" t="s">
        <v>14</v>
      </c>
      <c r="B58" s="5" t="s">
        <v>33</v>
      </c>
      <c r="C58" s="28"/>
      <c r="D58" s="11"/>
      <c r="E58" s="1">
        <f>IF(D58="Y",2,0)</f>
        <v>0</v>
      </c>
      <c r="R58" s="20"/>
      <c r="X58" s="20"/>
      <c r="AD58" s="20"/>
    </row>
    <row r="59" spans="2:30" ht="22.5">
      <c r="B59" s="5" t="s">
        <v>263</v>
      </c>
      <c r="C59" s="28"/>
      <c r="D59" s="11"/>
      <c r="E59" s="1">
        <f>IF(D59="Y",1,0)</f>
        <v>0</v>
      </c>
      <c r="R59" s="25"/>
      <c r="X59" s="25"/>
      <c r="AD59" s="25"/>
    </row>
    <row r="60" spans="2:30" ht="12.75">
      <c r="B60" s="5" t="s">
        <v>264</v>
      </c>
      <c r="C60" s="28"/>
      <c r="D60" s="11"/>
      <c r="E60" s="1">
        <f>IF(D60="Y",1,0)</f>
        <v>0</v>
      </c>
      <c r="R60" s="1"/>
      <c r="X60" s="1"/>
      <c r="AD60" s="1"/>
    </row>
    <row r="61" spans="2:30" ht="18">
      <c r="B61" s="15" t="s">
        <v>24</v>
      </c>
      <c r="C61" s="29"/>
      <c r="D61" s="1" t="str">
        <f>IF(SUM(E57:E60)&gt;=5,"PASS","FAIL")</f>
        <v>FAIL</v>
      </c>
      <c r="E61" s="20">
        <f>SUM(E57:E60)</f>
        <v>0</v>
      </c>
      <c r="L61" s="20"/>
      <c r="R61" s="1"/>
      <c r="X61" s="1"/>
      <c r="AD61" s="1"/>
    </row>
    <row r="62" spans="2:30" ht="12.75">
      <c r="B62" s="3" t="s">
        <v>34</v>
      </c>
      <c r="C62" s="28"/>
      <c r="D62" s="5"/>
      <c r="E62" s="12"/>
      <c r="R62" s="1"/>
      <c r="X62" s="1"/>
      <c r="AD62" s="1"/>
    </row>
    <row r="63" spans="1:30" ht="22.5">
      <c r="A63" s="1" t="s">
        <v>14</v>
      </c>
      <c r="B63" s="5" t="s">
        <v>35</v>
      </c>
      <c r="C63" s="28"/>
      <c r="D63" s="11"/>
      <c r="E63" s="1">
        <f>IF(D63="Y",3,0)</f>
        <v>0</v>
      </c>
      <c r="R63" s="1"/>
      <c r="X63" s="1"/>
      <c r="AD63" s="1"/>
    </row>
    <row r="64" spans="2:30" ht="22.5">
      <c r="B64" s="5" t="s">
        <v>36</v>
      </c>
      <c r="C64" s="28"/>
      <c r="D64" s="11"/>
      <c r="E64" s="1">
        <f>IF(D64="Y",1,0)</f>
        <v>0</v>
      </c>
      <c r="R64" s="20"/>
      <c r="X64" s="20"/>
      <c r="AD64" s="20"/>
    </row>
    <row r="65" spans="2:30" ht="22.5">
      <c r="B65" s="5" t="s">
        <v>265</v>
      </c>
      <c r="C65" s="28"/>
      <c r="D65" s="11"/>
      <c r="E65" s="1">
        <f>IF(D65="Y",1,0)</f>
        <v>0</v>
      </c>
      <c r="R65" s="24"/>
      <c r="X65" s="24"/>
      <c r="AD65" s="24"/>
    </row>
    <row r="66" spans="2:30" ht="22.5">
      <c r="B66" s="5" t="s">
        <v>266</v>
      </c>
      <c r="C66" s="28"/>
      <c r="D66" s="11"/>
      <c r="E66" s="1">
        <f>IF(D66="Y",1,0)</f>
        <v>0</v>
      </c>
      <c r="L66" s="20"/>
      <c r="R66" s="1"/>
      <c r="X66" s="1"/>
      <c r="AD66" s="1"/>
    </row>
    <row r="67" spans="2:30" ht="18">
      <c r="B67" s="15" t="s">
        <v>24</v>
      </c>
      <c r="C67" s="29"/>
      <c r="D67" s="1" t="str">
        <f>IF(SUM(E63:E66)&gt;=4,"PASS","FAIL")</f>
        <v>FAIL</v>
      </c>
      <c r="E67" s="20">
        <f>SUM(E63:E66)</f>
        <v>0</v>
      </c>
      <c r="R67" s="1"/>
      <c r="X67" s="1"/>
      <c r="AD67" s="1"/>
    </row>
    <row r="68" spans="2:30" ht="12.75">
      <c r="B68" s="3" t="s">
        <v>37</v>
      </c>
      <c r="C68" s="28"/>
      <c r="D68" s="12"/>
      <c r="E68" s="12"/>
      <c r="R68" s="1"/>
      <c r="X68" s="1"/>
      <c r="AD68" s="1"/>
    </row>
    <row r="69" spans="1:30" ht="22.5">
      <c r="A69" s="1" t="s">
        <v>14</v>
      </c>
      <c r="B69" s="5" t="s">
        <v>267</v>
      </c>
      <c r="C69" s="28"/>
      <c r="D69" s="11"/>
      <c r="E69" s="1">
        <f>IF(D69="Y",6,0)</f>
        <v>0</v>
      </c>
      <c r="R69" s="1"/>
      <c r="X69" s="1"/>
      <c r="AD69" s="1"/>
    </row>
    <row r="70" spans="1:30" ht="12.75">
      <c r="A70" s="1" t="s">
        <v>14</v>
      </c>
      <c r="B70" s="5" t="s">
        <v>270</v>
      </c>
      <c r="C70" s="28"/>
      <c r="D70" s="11"/>
      <c r="E70" s="1">
        <f>IF(D70="Y",6,0)</f>
        <v>0</v>
      </c>
      <c r="R70" s="20"/>
      <c r="X70" s="20"/>
      <c r="AD70" s="20"/>
    </row>
    <row r="71" spans="1:30" ht="22.5">
      <c r="A71" s="1" t="s">
        <v>14</v>
      </c>
      <c r="B71" s="5" t="s">
        <v>271</v>
      </c>
      <c r="C71" s="28"/>
      <c r="D71" s="11"/>
      <c r="E71" s="1">
        <f>IF(D71="Y",6,0)</f>
        <v>0</v>
      </c>
      <c r="R71" s="25"/>
      <c r="X71" s="25"/>
      <c r="AD71" s="25"/>
    </row>
    <row r="72" spans="2:30" ht="22.5">
      <c r="B72" s="5" t="s">
        <v>272</v>
      </c>
      <c r="C72" s="28"/>
      <c r="D72" s="11"/>
      <c r="E72" s="1">
        <f aca="true" t="shared" si="0" ref="E72:E78">IF(D72="Y",1,0)</f>
        <v>0</v>
      </c>
      <c r="L72" s="20"/>
      <c r="R72" s="1"/>
      <c r="X72" s="1"/>
      <c r="AD72" s="1"/>
    </row>
    <row r="73" spans="2:30" ht="12.75">
      <c r="B73" s="5" t="s">
        <v>273</v>
      </c>
      <c r="C73" s="28"/>
      <c r="D73" s="11"/>
      <c r="E73" s="1">
        <f t="shared" si="0"/>
        <v>0</v>
      </c>
      <c r="R73" s="1"/>
      <c r="X73" s="1"/>
      <c r="AD73" s="1"/>
    </row>
    <row r="74" spans="2:30" ht="22.5">
      <c r="B74" s="5" t="s">
        <v>274</v>
      </c>
      <c r="C74" s="28"/>
      <c r="D74" s="11"/>
      <c r="E74" s="1">
        <f t="shared" si="0"/>
        <v>0</v>
      </c>
      <c r="R74" s="1"/>
      <c r="X74" s="1"/>
      <c r="AD74" s="1"/>
    </row>
    <row r="75" spans="2:30" ht="22.5">
      <c r="B75" s="5" t="s">
        <v>275</v>
      </c>
      <c r="C75" s="28"/>
      <c r="D75" s="11"/>
      <c r="E75" s="1">
        <f t="shared" si="0"/>
        <v>0</v>
      </c>
      <c r="R75" s="1"/>
      <c r="X75" s="1"/>
      <c r="AD75" s="1"/>
    </row>
    <row r="76" spans="2:30" ht="22.5">
      <c r="B76" s="5" t="s">
        <v>276</v>
      </c>
      <c r="C76" s="28"/>
      <c r="D76" s="11"/>
      <c r="E76" s="1">
        <f t="shared" si="0"/>
        <v>0</v>
      </c>
      <c r="R76" s="1"/>
      <c r="X76" s="1"/>
      <c r="AD76" s="1"/>
    </row>
    <row r="77" spans="2:30" ht="22.5">
      <c r="B77" s="5" t="s">
        <v>268</v>
      </c>
      <c r="C77" s="28"/>
      <c r="D77" s="11"/>
      <c r="E77" s="1">
        <f t="shared" si="0"/>
        <v>0</v>
      </c>
      <c r="R77" s="1"/>
      <c r="X77" s="1"/>
      <c r="AD77" s="1"/>
    </row>
    <row r="78" spans="2:30" ht="12.75">
      <c r="B78" s="5" t="s">
        <v>269</v>
      </c>
      <c r="C78" s="28"/>
      <c r="D78" s="11"/>
      <c r="E78" s="1">
        <f t="shared" si="0"/>
        <v>0</v>
      </c>
      <c r="R78" s="20"/>
      <c r="X78" s="20"/>
      <c r="AD78" s="20"/>
    </row>
    <row r="79" spans="2:30" ht="18">
      <c r="B79" s="15" t="s">
        <v>26</v>
      </c>
      <c r="C79" s="29"/>
      <c r="D79" s="1" t="str">
        <f>IF(SUM(E69:E78)&gt;=20,"PASS","FAIL")</f>
        <v>FAIL</v>
      </c>
      <c r="E79" s="20">
        <f>SUM(E69:E78)</f>
        <v>0</v>
      </c>
      <c r="L79" s="20"/>
      <c r="R79" s="22"/>
      <c r="X79" s="22"/>
      <c r="AD79" s="22"/>
    </row>
    <row r="80" spans="2:30" ht="12.75">
      <c r="B80" s="3" t="s">
        <v>38</v>
      </c>
      <c r="C80" s="28"/>
      <c r="D80" s="12"/>
      <c r="E80" s="12"/>
      <c r="R80" s="1"/>
      <c r="X80" s="1"/>
      <c r="AD80" s="1"/>
    </row>
    <row r="81" spans="1:30" ht="22.5">
      <c r="A81" s="1" t="s">
        <v>14</v>
      </c>
      <c r="B81" s="5" t="s">
        <v>277</v>
      </c>
      <c r="C81" s="28"/>
      <c r="D81" s="11"/>
      <c r="E81" s="1">
        <f>IF(D81="Y",4,0)</f>
        <v>0</v>
      </c>
      <c r="R81" s="1"/>
      <c r="X81" s="1"/>
      <c r="AD81" s="1"/>
    </row>
    <row r="82" spans="2:30" ht="33.75">
      <c r="B82" s="5" t="s">
        <v>278</v>
      </c>
      <c r="C82" s="28"/>
      <c r="D82" s="11"/>
      <c r="E82" s="1">
        <f>IF(D82="Y",1,0)</f>
        <v>0</v>
      </c>
      <c r="R82" s="1"/>
      <c r="X82" s="1"/>
      <c r="AD82" s="1"/>
    </row>
    <row r="83" spans="2:30" ht="22.5">
      <c r="B83" s="5" t="s">
        <v>279</v>
      </c>
      <c r="C83" s="28"/>
      <c r="D83" s="11"/>
      <c r="E83" s="1">
        <f>IF(D83="Y",1,0)</f>
        <v>0</v>
      </c>
      <c r="R83" s="1"/>
      <c r="X83" s="1"/>
      <c r="AD83" s="1"/>
    </row>
    <row r="84" spans="2:30" ht="24" customHeight="1">
      <c r="B84" s="5" t="s">
        <v>280</v>
      </c>
      <c r="C84" s="28"/>
      <c r="D84" s="11"/>
      <c r="E84" s="1">
        <f>IF(D84="Y",1,0)</f>
        <v>0</v>
      </c>
      <c r="R84" s="1"/>
      <c r="X84" s="1"/>
      <c r="AD84" s="1"/>
    </row>
    <row r="85" spans="2:30" ht="22.5">
      <c r="B85" s="5" t="s">
        <v>281</v>
      </c>
      <c r="C85" s="28"/>
      <c r="D85" s="11"/>
      <c r="E85" s="1">
        <f>IF(D85="Y",1,0)</f>
        <v>0</v>
      </c>
      <c r="R85" s="1"/>
      <c r="X85" s="1"/>
      <c r="AD85" s="1"/>
    </row>
    <row r="86" spans="2:30" ht="18">
      <c r="B86" s="15" t="s">
        <v>24</v>
      </c>
      <c r="C86" s="29"/>
      <c r="D86" s="1" t="str">
        <f>IF(SUM(E81:E85)&gt;=5,"PASS","FAIL")</f>
        <v>FAIL</v>
      </c>
      <c r="E86" s="20">
        <f>SUM(E81:E85)</f>
        <v>0</v>
      </c>
      <c r="L86" s="20"/>
      <c r="R86" s="1"/>
      <c r="X86" s="1"/>
      <c r="AD86" s="1"/>
    </row>
    <row r="87" spans="2:30" ht="12.75">
      <c r="B87" s="3" t="s">
        <v>39</v>
      </c>
      <c r="C87" s="28"/>
      <c r="D87" s="12"/>
      <c r="E87" s="12"/>
      <c r="R87" s="1"/>
      <c r="X87" s="1"/>
      <c r="AD87" s="1"/>
    </row>
    <row r="88" spans="1:30" ht="22.5">
      <c r="A88" s="1" t="s">
        <v>14</v>
      </c>
      <c r="B88" s="5" t="s">
        <v>282</v>
      </c>
      <c r="C88" s="28"/>
      <c r="D88" s="11"/>
      <c r="E88" s="1">
        <f>IF(D88="Y",3,0)</f>
        <v>0</v>
      </c>
      <c r="R88" s="20"/>
      <c r="X88" s="20"/>
      <c r="AD88" s="20"/>
    </row>
    <row r="89" spans="2:5" ht="12.75">
      <c r="B89" s="5" t="s">
        <v>283</v>
      </c>
      <c r="C89" s="28"/>
      <c r="D89" s="11"/>
      <c r="E89" s="1">
        <f>IF(D89="Y",1,0)</f>
        <v>0</v>
      </c>
    </row>
    <row r="90" spans="2:30" ht="22.5">
      <c r="B90" s="5" t="s">
        <v>284</v>
      </c>
      <c r="C90" s="28"/>
      <c r="D90" s="11"/>
      <c r="E90" s="1">
        <f>IF(D90="Y",1,0)</f>
        <v>0</v>
      </c>
      <c r="R90" s="1"/>
      <c r="X90" s="1"/>
      <c r="AD90" s="1"/>
    </row>
    <row r="91" spans="2:30" ht="22.5">
      <c r="B91" s="5" t="s">
        <v>285</v>
      </c>
      <c r="C91" s="28"/>
      <c r="D91" s="11"/>
      <c r="E91" s="1">
        <f>IF(D91="Y",1,0)</f>
        <v>0</v>
      </c>
      <c r="R91" s="1"/>
      <c r="X91" s="1"/>
      <c r="AD91" s="1"/>
    </row>
    <row r="92" spans="2:30" ht="18">
      <c r="B92" s="15" t="s">
        <v>24</v>
      </c>
      <c r="C92" s="29"/>
      <c r="D92" s="1" t="str">
        <f>IF(SUM(E88:E90)&gt;=4,"PASS","FAIL")</f>
        <v>FAIL</v>
      </c>
      <c r="E92" s="20">
        <f>SUM(E88:E90)</f>
        <v>0</v>
      </c>
      <c r="R92" s="1"/>
      <c r="X92" s="1"/>
      <c r="AD92" s="1"/>
    </row>
    <row r="93" spans="2:30" ht="12.75">
      <c r="B93" s="3" t="s">
        <v>40</v>
      </c>
      <c r="C93" s="28"/>
      <c r="D93" s="12"/>
      <c r="E93" s="12"/>
      <c r="L93" s="20"/>
      <c r="R93" s="1"/>
      <c r="X93" s="1"/>
      <c r="AD93" s="1"/>
    </row>
    <row r="94" spans="1:30" ht="22.5">
      <c r="A94" s="1" t="s">
        <v>14</v>
      </c>
      <c r="B94" s="5" t="s">
        <v>286</v>
      </c>
      <c r="C94" s="28"/>
      <c r="D94" s="11"/>
      <c r="E94" s="1">
        <f>IF(D94="Y",2,0)</f>
        <v>0</v>
      </c>
      <c r="R94" s="1"/>
      <c r="X94" s="1"/>
      <c r="AD94" s="1"/>
    </row>
    <row r="95" spans="1:30" ht="22.5">
      <c r="A95" s="1" t="s">
        <v>14</v>
      </c>
      <c r="B95" s="5" t="s">
        <v>287</v>
      </c>
      <c r="C95" s="28"/>
      <c r="D95" s="11"/>
      <c r="E95" s="1">
        <f>IF(D95="Y",2,0)</f>
        <v>0</v>
      </c>
      <c r="R95" s="20"/>
      <c r="X95" s="20"/>
      <c r="AD95" s="20"/>
    </row>
    <row r="96" spans="2:5" ht="22.5">
      <c r="B96" s="5" t="s">
        <v>288</v>
      </c>
      <c r="C96" s="28"/>
      <c r="D96" s="11"/>
      <c r="E96" s="1">
        <f>IF(D96="Y",1,0)</f>
        <v>0</v>
      </c>
    </row>
    <row r="97" spans="2:5" ht="22.5">
      <c r="B97" s="5" t="s">
        <v>289</v>
      </c>
      <c r="C97" s="28"/>
      <c r="D97" s="11"/>
      <c r="E97" s="1">
        <f>IF(D97="Y",1,0)</f>
        <v>0</v>
      </c>
    </row>
    <row r="98" spans="2:5" ht="18">
      <c r="B98" s="15" t="s">
        <v>24</v>
      </c>
      <c r="C98" s="29"/>
      <c r="D98" s="1" t="str">
        <f>IF(SUM(E94:E97)&gt;=5,"PASS","FAIL")</f>
        <v>FAIL</v>
      </c>
      <c r="E98" s="20">
        <f>SUM(E94:E97)</f>
        <v>0</v>
      </c>
    </row>
    <row r="99" spans="2:5" ht="12.75">
      <c r="B99" s="3" t="s">
        <v>41</v>
      </c>
      <c r="C99" s="28"/>
      <c r="D99" s="12"/>
      <c r="E99" s="12"/>
    </row>
    <row r="100" spans="1:5" ht="22.5">
      <c r="A100" s="1" t="s">
        <v>14</v>
      </c>
      <c r="B100" s="5" t="s">
        <v>290</v>
      </c>
      <c r="C100" s="28"/>
      <c r="D100" s="11"/>
      <c r="E100" s="1">
        <f>IF(D100="Y",3,0)</f>
        <v>0</v>
      </c>
    </row>
    <row r="101" spans="1:5" ht="33.75">
      <c r="A101" s="1" t="s">
        <v>14</v>
      </c>
      <c r="B101" s="5" t="s">
        <v>291</v>
      </c>
      <c r="C101" s="28"/>
      <c r="D101" s="11"/>
      <c r="E101" s="1">
        <f>IF(D101="Y",3,0)</f>
        <v>0</v>
      </c>
    </row>
    <row r="102" spans="2:5" ht="22.5">
      <c r="B102" s="5" t="s">
        <v>292</v>
      </c>
      <c r="C102" s="28"/>
      <c r="D102" s="11"/>
      <c r="E102" s="1">
        <f>IF(D102="Y",1,0)</f>
        <v>0</v>
      </c>
    </row>
    <row r="103" spans="2:5" ht="22.5">
      <c r="B103" s="5" t="s">
        <v>293</v>
      </c>
      <c r="C103" s="28"/>
      <c r="D103" s="11"/>
      <c r="E103" s="1">
        <f>IF(D103="Y",1,0)</f>
        <v>0</v>
      </c>
    </row>
    <row r="104" spans="2:5" ht="22.5">
      <c r="B104" s="5" t="s">
        <v>294</v>
      </c>
      <c r="C104" s="28"/>
      <c r="D104" s="11"/>
      <c r="E104" s="1">
        <f>IF(D104="Y",1,0)</f>
        <v>0</v>
      </c>
    </row>
    <row r="105" spans="2:5" ht="18">
      <c r="B105" s="15" t="s">
        <v>24</v>
      </c>
      <c r="C105" s="29"/>
      <c r="D105" s="1" t="str">
        <f>IF(SUM(E100:E104)&gt;=7,"PASS","FAIL")</f>
        <v>FAIL</v>
      </c>
      <c r="E105" s="20">
        <f>SUM(E100:E104)</f>
        <v>0</v>
      </c>
    </row>
    <row r="106" spans="2:5" ht="12.75">
      <c r="B106" s="3" t="s">
        <v>42</v>
      </c>
      <c r="C106" s="28"/>
      <c r="D106" s="12"/>
      <c r="E106" s="12"/>
    </row>
    <row r="107" spans="1:5" ht="22.5">
      <c r="A107" s="1" t="s">
        <v>14</v>
      </c>
      <c r="B107" s="5" t="s">
        <v>295</v>
      </c>
      <c r="C107" s="28"/>
      <c r="D107" s="11"/>
      <c r="E107" s="1">
        <f>IF(D107="Y",4,0)</f>
        <v>0</v>
      </c>
    </row>
    <row r="108" spans="1:5" ht="33.75">
      <c r="A108" s="1" t="s">
        <v>14</v>
      </c>
      <c r="B108" s="5" t="s">
        <v>296</v>
      </c>
      <c r="C108" s="28"/>
      <c r="D108" s="11"/>
      <c r="E108" s="1">
        <f>IF(D108="Y",4,0)</f>
        <v>0</v>
      </c>
    </row>
    <row r="109" spans="1:5" ht="33.75">
      <c r="A109" s="1" t="s">
        <v>14</v>
      </c>
      <c r="B109" s="5" t="s">
        <v>297</v>
      </c>
      <c r="C109" s="28"/>
      <c r="D109" s="11"/>
      <c r="E109" s="1">
        <f>IF(D109="Y",4,0)</f>
        <v>0</v>
      </c>
    </row>
    <row r="110" spans="2:5" ht="22.5">
      <c r="B110" s="5" t="s">
        <v>298</v>
      </c>
      <c r="C110" s="28"/>
      <c r="D110" s="11"/>
      <c r="E110" s="1">
        <f>IF(D110="Y",1,0)</f>
        <v>0</v>
      </c>
    </row>
    <row r="111" spans="2:5" ht="33.75">
      <c r="B111" s="5" t="s">
        <v>299</v>
      </c>
      <c r="C111" s="28"/>
      <c r="D111" s="11"/>
      <c r="E111" s="1">
        <f>IF(D111="Y",1,0)</f>
        <v>0</v>
      </c>
    </row>
    <row r="112" spans="2:5" ht="33.75">
      <c r="B112" s="5" t="s">
        <v>300</v>
      </c>
      <c r="C112" s="28"/>
      <c r="D112" s="11"/>
      <c r="E112" s="1">
        <f>IF(D112="Y",1,0)</f>
        <v>0</v>
      </c>
    </row>
    <row r="113" spans="2:5" ht="33.75">
      <c r="B113" s="5" t="s">
        <v>301</v>
      </c>
      <c r="C113" s="28"/>
      <c r="D113" s="11"/>
      <c r="E113" s="1">
        <f>IF(D113="Y",1,0)</f>
        <v>0</v>
      </c>
    </row>
    <row r="114" spans="2:5" ht="22.5">
      <c r="B114" s="5" t="s">
        <v>302</v>
      </c>
      <c r="C114" s="28"/>
      <c r="D114" s="11"/>
      <c r="E114" s="1">
        <f>IF(D114="Y",1,0)</f>
        <v>0</v>
      </c>
    </row>
    <row r="115" spans="2:5" ht="18">
      <c r="B115" s="15" t="s">
        <v>26</v>
      </c>
      <c r="C115" s="29"/>
      <c r="D115" s="1" t="str">
        <f>IF(SUM(E106:E114)&gt;=14,"PASS","FAIL")</f>
        <v>FAIL</v>
      </c>
      <c r="E115" s="20">
        <f>SUM(E107:E114)</f>
        <v>0</v>
      </c>
    </row>
    <row r="116" spans="2:4" ht="12.75">
      <c r="B116" s="3" t="s">
        <v>43</v>
      </c>
      <c r="C116" s="28"/>
      <c r="D116" s="12"/>
    </row>
    <row r="117" spans="1:5" ht="22.5">
      <c r="A117" s="1" t="s">
        <v>14</v>
      </c>
      <c r="B117" s="5" t="s">
        <v>303</v>
      </c>
      <c r="C117" s="28"/>
      <c r="D117" s="11"/>
      <c r="E117" s="1">
        <f>IF(D117="Y",1,0)</f>
        <v>0</v>
      </c>
    </row>
    <row r="118" spans="1:5" ht="22.5">
      <c r="A118" s="1" t="s">
        <v>14</v>
      </c>
      <c r="B118" s="5" t="s">
        <v>304</v>
      </c>
      <c r="C118" s="28"/>
      <c r="D118" s="11"/>
      <c r="E118" s="1">
        <f>IF(D118="Y",1,0)</f>
        <v>0</v>
      </c>
    </row>
    <row r="119" spans="1:5" ht="12.75">
      <c r="A119" s="1" t="s">
        <v>14</v>
      </c>
      <c r="B119" s="5" t="s">
        <v>305</v>
      </c>
      <c r="C119" s="28"/>
      <c r="D119" s="11"/>
      <c r="E119" s="1">
        <f>IF(D119="Y",1,0)</f>
        <v>0</v>
      </c>
    </row>
    <row r="120" spans="1:5" ht="22.5">
      <c r="A120" s="1" t="s">
        <v>14</v>
      </c>
      <c r="B120" s="5" t="s">
        <v>306</v>
      </c>
      <c r="C120" s="28"/>
      <c r="D120" s="11"/>
      <c r="E120" s="1">
        <f>IF(D120="Y",1,0)</f>
        <v>0</v>
      </c>
    </row>
    <row r="121" spans="1:5" ht="22.5">
      <c r="A121" s="1" t="s">
        <v>14</v>
      </c>
      <c r="B121" s="5" t="s">
        <v>307</v>
      </c>
      <c r="C121" s="28"/>
      <c r="D121" s="11"/>
      <c r="E121" s="1">
        <f>IF(D121="Y",1,0)</f>
        <v>0</v>
      </c>
    </row>
    <row r="122" spans="2:5" ht="18">
      <c r="B122" s="15" t="s">
        <v>25</v>
      </c>
      <c r="C122" s="29"/>
      <c r="D122" s="1" t="str">
        <f>IF(SUM(E117:E121)&gt;=5,"PASS","FAIL")</f>
        <v>FAIL</v>
      </c>
      <c r="E122" s="20">
        <f>SUM(E117:E121)</f>
        <v>0</v>
      </c>
    </row>
  </sheetData>
  <sheetProtection sheet="1" objects="1" scenarios="1"/>
  <mergeCells count="2">
    <mergeCell ref="AF32:AG33"/>
    <mergeCell ref="B54:E54"/>
  </mergeCells>
  <dataValidations count="2">
    <dataValidation errorStyle="warning" type="list" allowBlank="1" showDropDown="1" showInputMessage="1" showErrorMessage="1" errorTitle="Input Error" error="You must enter either Y (for YES) or N (for No)." sqref="D63:D66 D81:D85 D88:D91 D117:D120 D94:D97 D57:D60 D100:D104 D107:D114">
      <formula1>"Y,y,N,n"</formula1>
    </dataValidation>
    <dataValidation allowBlank="1" showInputMessage="1" showErrorMessage="1" errorTitle="Input Error" error="Please choose an Organisation type from the list." sqref="AI35 AW35"/>
  </dataValidation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57:E132"/>
  <sheetViews>
    <sheetView workbookViewId="0" topLeftCell="A96">
      <selection activeCell="B110" sqref="B110"/>
    </sheetView>
  </sheetViews>
  <sheetFormatPr defaultColWidth="9.140625" defaultRowHeight="12.75"/>
  <cols>
    <col min="1" max="1" width="2.57421875" style="0" bestFit="1" customWidth="1"/>
    <col min="2" max="2" width="53.00390625" style="0" customWidth="1"/>
    <col min="3" max="3" width="2.421875" style="0" customWidth="1"/>
    <col min="4" max="4" width="20.57421875" style="0" bestFit="1" customWidth="1"/>
  </cols>
  <sheetData>
    <row r="57" spans="1:5" ht="15.75">
      <c r="A57" s="40" t="s">
        <v>94</v>
      </c>
      <c r="B57" s="43"/>
      <c r="C57" s="43"/>
      <c r="D57" s="43"/>
      <c r="E57" s="44"/>
    </row>
    <row r="58" spans="1:5" ht="12.75">
      <c r="A58" s="23"/>
      <c r="B58" s="23"/>
      <c r="C58" s="23"/>
      <c r="D58" s="1" t="s">
        <v>13</v>
      </c>
      <c r="E58" s="23"/>
    </row>
    <row r="59" spans="1:5" ht="12.75">
      <c r="A59" s="35"/>
      <c r="B59" s="3" t="s">
        <v>31</v>
      </c>
      <c r="C59" s="5"/>
      <c r="D59" s="5"/>
      <c r="E59" s="6"/>
    </row>
    <row r="60" spans="1:5" ht="33.75">
      <c r="A60" s="1" t="s">
        <v>14</v>
      </c>
      <c r="B60" s="5" t="s">
        <v>308</v>
      </c>
      <c r="C60" s="12"/>
      <c r="D60" s="11"/>
      <c r="E60" s="1">
        <f>IF(D60="Y",2,0)</f>
        <v>0</v>
      </c>
    </row>
    <row r="61" spans="1:5" ht="22.5">
      <c r="A61" s="1"/>
      <c r="B61" s="5" t="s">
        <v>309</v>
      </c>
      <c r="C61" s="12"/>
      <c r="D61" s="11"/>
      <c r="E61" s="1">
        <f>IF(D61="Y",1,0)</f>
        <v>0</v>
      </c>
    </row>
    <row r="62" spans="1:5" ht="12.75">
      <c r="A62" s="1"/>
      <c r="B62" s="5" t="s">
        <v>63</v>
      </c>
      <c r="C62" s="13"/>
      <c r="D62" s="11"/>
      <c r="E62" s="1">
        <f>IF(D62="Y",1,0)</f>
        <v>0</v>
      </c>
    </row>
    <row r="63" spans="1:5" ht="18">
      <c r="A63" s="1"/>
      <c r="B63" s="15" t="s">
        <v>24</v>
      </c>
      <c r="C63" s="23"/>
      <c r="D63" s="1" t="str">
        <f>IF(SUM(E60:E62)&gt;=3,"PASS","FAIL")</f>
        <v>FAIL</v>
      </c>
      <c r="E63" s="20">
        <f>SUM(E60:E62)</f>
        <v>0</v>
      </c>
    </row>
    <row r="64" spans="1:5" ht="12.75">
      <c r="A64" s="20"/>
      <c r="B64" s="3" t="s">
        <v>34</v>
      </c>
      <c r="C64" s="5"/>
      <c r="D64" s="5"/>
      <c r="E64" s="20"/>
    </row>
    <row r="65" spans="1:5" ht="22.5">
      <c r="A65" s="23" t="s">
        <v>14</v>
      </c>
      <c r="B65" s="5" t="s">
        <v>310</v>
      </c>
      <c r="C65" s="12"/>
      <c r="D65" s="11"/>
      <c r="E65" s="1">
        <f>IF(D65="Y",2,0)</f>
        <v>0</v>
      </c>
    </row>
    <row r="66" spans="1:5" ht="22.5">
      <c r="A66" s="1"/>
      <c r="B66" s="5" t="s">
        <v>64</v>
      </c>
      <c r="C66" s="12"/>
      <c r="D66" s="11"/>
      <c r="E66" s="1">
        <f>IF(D66="Y",1,0)</f>
        <v>0</v>
      </c>
    </row>
    <row r="67" spans="1:5" ht="22.5">
      <c r="A67" s="1"/>
      <c r="B67" s="5" t="s">
        <v>66</v>
      </c>
      <c r="C67" s="13"/>
      <c r="D67" s="11"/>
      <c r="E67" s="1">
        <f>IF(D67="Y",1,0)</f>
        <v>0</v>
      </c>
    </row>
    <row r="68" spans="1:5" ht="18">
      <c r="A68" s="1"/>
      <c r="B68" s="15" t="s">
        <v>24</v>
      </c>
      <c r="C68" s="23"/>
      <c r="D68" s="1" t="str">
        <f>IF(SUM(E65:E67)&gt;=3,"PASS","FAIL")</f>
        <v>FAIL</v>
      </c>
      <c r="E68" s="20">
        <f>SUM(E65:E67)</f>
        <v>0</v>
      </c>
    </row>
    <row r="69" spans="1:5" ht="12.75">
      <c r="A69" s="20"/>
      <c r="B69" s="3" t="s">
        <v>37</v>
      </c>
      <c r="C69" s="5"/>
      <c r="D69" s="5"/>
      <c r="E69" s="20"/>
    </row>
    <row r="70" spans="1:5" ht="22.5">
      <c r="A70" s="23" t="s">
        <v>14</v>
      </c>
      <c r="B70" s="5" t="s">
        <v>67</v>
      </c>
      <c r="C70" s="12"/>
      <c r="D70" s="11"/>
      <c r="E70" s="1">
        <f>IF(D70="Y",4,0)</f>
        <v>0</v>
      </c>
    </row>
    <row r="71" spans="1:5" ht="12.75">
      <c r="A71" s="1" t="s">
        <v>14</v>
      </c>
      <c r="B71" s="5" t="s">
        <v>68</v>
      </c>
      <c r="C71" s="12"/>
      <c r="D71" s="11"/>
      <c r="E71" s="1">
        <f>IF(D71="Y",4,0)</f>
        <v>0</v>
      </c>
    </row>
    <row r="72" spans="1:5" ht="12.75">
      <c r="A72" s="1" t="s">
        <v>14</v>
      </c>
      <c r="B72" s="5" t="s">
        <v>69</v>
      </c>
      <c r="C72" s="12"/>
      <c r="D72" s="11"/>
      <c r="E72" s="1">
        <f>IF(D72="Y",4,0)</f>
        <v>0</v>
      </c>
    </row>
    <row r="73" spans="1:5" ht="12.75">
      <c r="A73" s="1"/>
      <c r="B73" s="5" t="s">
        <v>70</v>
      </c>
      <c r="C73" s="12"/>
      <c r="D73" s="11"/>
      <c r="E73" s="1">
        <f>IF(D73="Y",1,0)</f>
        <v>0</v>
      </c>
    </row>
    <row r="74" spans="1:5" ht="12.75">
      <c r="A74" s="1"/>
      <c r="B74" s="5" t="s">
        <v>71</v>
      </c>
      <c r="C74" s="12"/>
      <c r="D74" s="11"/>
      <c r="E74" s="1">
        <f>IF(D74="Y",1,0)</f>
        <v>0</v>
      </c>
    </row>
    <row r="75" spans="1:5" ht="22.5">
      <c r="A75" s="1"/>
      <c r="B75" s="5" t="s">
        <v>72</v>
      </c>
      <c r="C75" s="12"/>
      <c r="D75" s="11"/>
      <c r="E75" s="1">
        <f>IF(D75="Y",1,0)</f>
        <v>0</v>
      </c>
    </row>
    <row r="76" spans="1:5" ht="12.75">
      <c r="A76" s="1"/>
      <c r="B76" s="5" t="s">
        <v>73</v>
      </c>
      <c r="C76" s="12"/>
      <c r="D76" s="11"/>
      <c r="E76" s="1">
        <f>IF(D76="Y",1,0)</f>
        <v>0</v>
      </c>
    </row>
    <row r="77" spans="1:5" ht="12.75">
      <c r="A77" s="1"/>
      <c r="B77" s="5" t="s">
        <v>74</v>
      </c>
      <c r="C77" s="13"/>
      <c r="D77" s="11"/>
      <c r="E77" s="1">
        <f>IF(D77="Y",1,0)</f>
        <v>0</v>
      </c>
    </row>
    <row r="78" spans="1:5" ht="18">
      <c r="A78" s="20"/>
      <c r="B78" s="15" t="s">
        <v>26</v>
      </c>
      <c r="C78" s="26"/>
      <c r="D78" s="1" t="str">
        <f>IF(SUM(E70:E77)&gt;=14,"PASS","FAIL")</f>
        <v>FAIL</v>
      </c>
      <c r="E78" s="20">
        <f>SUM(E70:E77)</f>
        <v>0</v>
      </c>
    </row>
    <row r="79" spans="1:5" ht="12.75">
      <c r="A79" s="23"/>
      <c r="B79" s="3" t="s">
        <v>38</v>
      </c>
      <c r="C79" s="5"/>
      <c r="D79" s="5"/>
      <c r="E79" s="1"/>
    </row>
    <row r="80" spans="1:5" ht="22.5">
      <c r="A80" s="1" t="s">
        <v>14</v>
      </c>
      <c r="B80" s="5" t="s">
        <v>311</v>
      </c>
      <c r="C80" s="12"/>
      <c r="D80" s="11"/>
      <c r="E80" s="1">
        <f>IF(D80="Y",3,0)</f>
        <v>0</v>
      </c>
    </row>
    <row r="81" spans="1:5" ht="22.5">
      <c r="A81" s="1" t="s">
        <v>14</v>
      </c>
      <c r="B81" s="5" t="s">
        <v>75</v>
      </c>
      <c r="C81" s="12"/>
      <c r="D81" s="11"/>
      <c r="E81" s="1">
        <f>IF(D81="Y",3,0)</f>
        <v>0</v>
      </c>
    </row>
    <row r="82" spans="1:5" ht="12.75">
      <c r="A82" s="1"/>
      <c r="B82" s="5" t="s">
        <v>76</v>
      </c>
      <c r="C82" s="12"/>
      <c r="D82" s="11"/>
      <c r="E82" s="1">
        <f>IF(D82="Y",1,0)</f>
        <v>0</v>
      </c>
    </row>
    <row r="83" spans="1:5" ht="12.75">
      <c r="A83" s="1"/>
      <c r="B83" s="5" t="s">
        <v>77</v>
      </c>
      <c r="C83" s="12"/>
      <c r="D83" s="11"/>
      <c r="E83" s="1">
        <f>IF(D83="Y",1,0)</f>
        <v>0</v>
      </c>
    </row>
    <row r="84" spans="1:5" ht="22.5">
      <c r="A84" s="20"/>
      <c r="B84" s="5" t="s">
        <v>312</v>
      </c>
      <c r="C84" s="13"/>
      <c r="D84" s="11"/>
      <c r="E84" s="1">
        <f>IF(D84="Y",1,0)</f>
        <v>0</v>
      </c>
    </row>
    <row r="85" spans="1:5" ht="18">
      <c r="A85" s="23"/>
      <c r="B85" s="15" t="s">
        <v>24</v>
      </c>
      <c r="C85" s="23"/>
      <c r="D85" s="1" t="str">
        <f>IF(SUM(E80:E84)&gt;=7,"PASS","FAIL")</f>
        <v>FAIL</v>
      </c>
      <c r="E85" s="20">
        <f>SUM(E80:E84)</f>
        <v>0</v>
      </c>
    </row>
    <row r="86" spans="1:5" ht="12.75">
      <c r="A86" s="1"/>
      <c r="B86" s="3" t="s">
        <v>39</v>
      </c>
      <c r="C86" s="5"/>
      <c r="D86" s="5"/>
      <c r="E86" s="1"/>
    </row>
    <row r="87" spans="1:5" ht="12.75">
      <c r="A87" s="1" t="s">
        <v>14</v>
      </c>
      <c r="B87" s="5" t="s">
        <v>78</v>
      </c>
      <c r="C87" s="12"/>
      <c r="D87" s="11"/>
      <c r="E87" s="1">
        <f>IF(D87="Y",2,0)</f>
        <v>0</v>
      </c>
    </row>
    <row r="88" spans="1:5" ht="12.75">
      <c r="A88" s="1" t="s">
        <v>14</v>
      </c>
      <c r="B88" s="5" t="s">
        <v>79</v>
      </c>
      <c r="C88" s="12"/>
      <c r="D88" s="11"/>
      <c r="E88" s="1">
        <f>IF(D88="Y",2,0)</f>
        <v>0</v>
      </c>
    </row>
    <row r="89" spans="1:5" ht="12.75">
      <c r="A89" s="1"/>
      <c r="B89" s="5" t="s">
        <v>80</v>
      </c>
      <c r="C89" s="12"/>
      <c r="D89" s="11"/>
      <c r="E89" s="1">
        <f>IF(D89="Y",1,0)</f>
        <v>0</v>
      </c>
    </row>
    <row r="90" spans="1:5" ht="12.75">
      <c r="A90" s="20"/>
      <c r="B90" s="5" t="s">
        <v>81</v>
      </c>
      <c r="C90" s="13"/>
      <c r="D90" s="11"/>
      <c r="E90" s="1">
        <f>IF(D90="Y",1,0)</f>
        <v>0</v>
      </c>
    </row>
    <row r="91" spans="1:5" ht="18">
      <c r="A91" s="35"/>
      <c r="B91" s="15" t="s">
        <v>24</v>
      </c>
      <c r="C91" s="23"/>
      <c r="D91" s="1" t="str">
        <f>IF(SUM(E87:E90)&gt;=5,"PASS","FAIL")</f>
        <v>FAIL</v>
      </c>
      <c r="E91" s="20">
        <f>SUM(E87:E90)</f>
        <v>0</v>
      </c>
    </row>
    <row r="92" spans="1:5" ht="12.75">
      <c r="A92" s="1"/>
      <c r="B92" s="3" t="s">
        <v>40</v>
      </c>
      <c r="C92" s="5"/>
      <c r="D92" s="5"/>
      <c r="E92" s="1"/>
    </row>
    <row r="93" spans="1:5" ht="22.5">
      <c r="A93" s="1" t="s">
        <v>14</v>
      </c>
      <c r="B93" s="5" t="s">
        <v>82</v>
      </c>
      <c r="C93" s="12"/>
      <c r="D93" s="11"/>
      <c r="E93" s="1">
        <f>IF(D93="Y",2,0)</f>
        <v>0</v>
      </c>
    </row>
    <row r="94" spans="1:5" ht="22.5">
      <c r="A94" s="1" t="s">
        <v>14</v>
      </c>
      <c r="B94" s="5" t="s">
        <v>83</v>
      </c>
      <c r="C94" s="12"/>
      <c r="D94" s="11"/>
      <c r="E94" s="1">
        <f>IF(D94="Y",2,0)</f>
        <v>0</v>
      </c>
    </row>
    <row r="95" spans="1:5" ht="22.5">
      <c r="A95" s="1"/>
      <c r="B95" s="5" t="s">
        <v>84</v>
      </c>
      <c r="C95" s="12"/>
      <c r="D95" s="11"/>
      <c r="E95" s="1">
        <f>IF(D95="Y",1,0)</f>
        <v>0</v>
      </c>
    </row>
    <row r="96" spans="1:5" ht="22.5">
      <c r="A96" s="20"/>
      <c r="B96" s="5" t="s">
        <v>85</v>
      </c>
      <c r="C96" s="13"/>
      <c r="D96" s="11"/>
      <c r="E96" s="1">
        <f>IF(D96="Y",1,0)</f>
        <v>0</v>
      </c>
    </row>
    <row r="97" spans="1:5" ht="18">
      <c r="A97" s="23"/>
      <c r="B97" s="15" t="s">
        <v>24</v>
      </c>
      <c r="C97" s="23"/>
      <c r="D97" s="1" t="str">
        <f>IF(SUM(E93:E96)&gt;=5,"PASS","FAIL")</f>
        <v>FAIL</v>
      </c>
      <c r="E97" s="20">
        <f>SUM(E93:E96)</f>
        <v>0</v>
      </c>
    </row>
    <row r="98" spans="1:5" ht="12.75">
      <c r="A98" s="1"/>
      <c r="B98" s="3" t="s">
        <v>41</v>
      </c>
      <c r="C98" s="5"/>
      <c r="D98" s="5"/>
      <c r="E98" s="1"/>
    </row>
    <row r="99" spans="1:5" ht="22.5">
      <c r="A99" s="1" t="s">
        <v>14</v>
      </c>
      <c r="B99" s="5" t="s">
        <v>313</v>
      </c>
      <c r="C99" s="12"/>
      <c r="D99" s="11"/>
      <c r="E99" s="1">
        <f>IF(D99="Y",5,0)</f>
        <v>0</v>
      </c>
    </row>
    <row r="100" spans="1:5" ht="22.5">
      <c r="A100" s="1" t="s">
        <v>14</v>
      </c>
      <c r="B100" s="5" t="s">
        <v>65</v>
      </c>
      <c r="C100" s="12"/>
      <c r="D100" s="11"/>
      <c r="E100" s="1">
        <f>IF(D100="Y",5,0)</f>
        <v>0</v>
      </c>
    </row>
    <row r="101" spans="1:5" ht="22.5">
      <c r="A101" s="1"/>
      <c r="B101" s="5" t="s">
        <v>314</v>
      </c>
      <c r="C101" s="12"/>
      <c r="D101" s="11"/>
      <c r="E101" s="1">
        <f>IF(D101="Y",1,0)</f>
        <v>0</v>
      </c>
    </row>
    <row r="102" spans="1:5" ht="22.5">
      <c r="A102" s="1"/>
      <c r="B102" s="5" t="s">
        <v>86</v>
      </c>
      <c r="C102" s="12"/>
      <c r="D102" s="11"/>
      <c r="E102" s="1">
        <f>IF(D102="Y",1,0)</f>
        <v>0</v>
      </c>
    </row>
    <row r="103" spans="1:5" ht="22.5">
      <c r="A103" s="1"/>
      <c r="B103" s="5" t="s">
        <v>315</v>
      </c>
      <c r="C103" s="12"/>
      <c r="D103" s="11"/>
      <c r="E103" s="1">
        <f>IF(D103="Y",1,0)</f>
        <v>0</v>
      </c>
    </row>
    <row r="104" spans="1:5" ht="22.5">
      <c r="A104" s="20"/>
      <c r="B104" s="5" t="s">
        <v>316</v>
      </c>
      <c r="C104" s="12"/>
      <c r="D104" s="11"/>
      <c r="E104" s="1">
        <f>IF(D104="Y",1,0)</f>
        <v>0</v>
      </c>
    </row>
    <row r="105" spans="1:5" ht="22.5">
      <c r="A105" s="36"/>
      <c r="B105" s="5" t="s">
        <v>87</v>
      </c>
      <c r="C105" s="13"/>
      <c r="D105" s="11"/>
      <c r="E105" s="1">
        <f>IF(D105="Y",1,0)</f>
        <v>0</v>
      </c>
    </row>
    <row r="106" spans="1:5" ht="18">
      <c r="A106" s="1"/>
      <c r="B106" s="15" t="s">
        <v>26</v>
      </c>
      <c r="C106" s="23"/>
      <c r="D106" s="1" t="str">
        <f>IF(SUM(E99:E105)&gt;=11,"PASS","FAIL")</f>
        <v>FAIL</v>
      </c>
      <c r="E106" s="20">
        <f>SUM(E99:E105)</f>
        <v>0</v>
      </c>
    </row>
    <row r="107" spans="1:5" ht="12.75">
      <c r="A107" s="1"/>
      <c r="B107" s="3" t="s">
        <v>42</v>
      </c>
      <c r="C107" s="5"/>
      <c r="D107" s="5"/>
      <c r="E107" s="1"/>
    </row>
    <row r="108" spans="1:5" ht="22.5">
      <c r="A108" s="1" t="s">
        <v>14</v>
      </c>
      <c r="B108" s="5" t="s">
        <v>88</v>
      </c>
      <c r="C108" s="12"/>
      <c r="D108" s="11"/>
      <c r="E108" s="1">
        <f aca="true" t="shared" si="0" ref="E108:E113">IF(D108="Y",10,0)</f>
        <v>0</v>
      </c>
    </row>
    <row r="109" spans="1:5" ht="22.5">
      <c r="A109" s="1" t="s">
        <v>14</v>
      </c>
      <c r="B109" s="5" t="s">
        <v>317</v>
      </c>
      <c r="C109" s="12"/>
      <c r="D109" s="11"/>
      <c r="E109" s="1">
        <f t="shared" si="0"/>
        <v>0</v>
      </c>
    </row>
    <row r="110" spans="1:5" ht="22.5">
      <c r="A110" s="1" t="s">
        <v>14</v>
      </c>
      <c r="B110" s="5" t="s">
        <v>318</v>
      </c>
      <c r="C110" s="12"/>
      <c r="D110" s="11"/>
      <c r="E110" s="1">
        <f t="shared" si="0"/>
        <v>0</v>
      </c>
    </row>
    <row r="111" spans="1:5" ht="22.5">
      <c r="A111" s="1" t="s">
        <v>14</v>
      </c>
      <c r="B111" s="5" t="s">
        <v>319</v>
      </c>
      <c r="C111" s="12"/>
      <c r="D111" s="11"/>
      <c r="E111" s="1">
        <f t="shared" si="0"/>
        <v>0</v>
      </c>
    </row>
    <row r="112" spans="1:5" ht="22.5">
      <c r="A112" s="1" t="s">
        <v>14</v>
      </c>
      <c r="B112" s="5" t="s">
        <v>320</v>
      </c>
      <c r="C112" s="12"/>
      <c r="D112" s="11"/>
      <c r="E112" s="1">
        <f t="shared" si="0"/>
        <v>0</v>
      </c>
    </row>
    <row r="113" spans="1:5" ht="22.5">
      <c r="A113" s="1" t="s">
        <v>14</v>
      </c>
      <c r="B113" s="5" t="s">
        <v>321</v>
      </c>
      <c r="C113" s="12"/>
      <c r="D113" s="11"/>
      <c r="E113" s="1">
        <f t="shared" si="0"/>
        <v>0</v>
      </c>
    </row>
    <row r="114" spans="1:5" ht="22.5">
      <c r="A114" s="20"/>
      <c r="B114" s="5" t="s">
        <v>322</v>
      </c>
      <c r="C114" s="12"/>
      <c r="D114" s="11"/>
      <c r="E114" s="1">
        <f aca="true" t="shared" si="1" ref="E114:E124">IF(D114="Y",1,0)</f>
        <v>0</v>
      </c>
    </row>
    <row r="115" spans="1:5" ht="22.5">
      <c r="A115" s="23"/>
      <c r="B115" s="5" t="s">
        <v>323</v>
      </c>
      <c r="C115" s="12"/>
      <c r="D115" s="11"/>
      <c r="E115" s="1">
        <f t="shared" si="1"/>
        <v>0</v>
      </c>
    </row>
    <row r="116" spans="1:5" ht="22.5">
      <c r="A116" s="1"/>
      <c r="B116" s="5" t="s">
        <v>324</v>
      </c>
      <c r="C116" s="12"/>
      <c r="D116" s="11"/>
      <c r="E116" s="1">
        <f t="shared" si="1"/>
        <v>0</v>
      </c>
    </row>
    <row r="117" spans="1:5" ht="22.5">
      <c r="A117" s="1"/>
      <c r="B117" s="5" t="s">
        <v>325</v>
      </c>
      <c r="C117" s="12"/>
      <c r="D117" s="11"/>
      <c r="E117" s="1">
        <f t="shared" si="1"/>
        <v>0</v>
      </c>
    </row>
    <row r="118" spans="1:5" ht="22.5">
      <c r="A118" s="1"/>
      <c r="B118" s="5" t="s">
        <v>326</v>
      </c>
      <c r="C118" s="12"/>
      <c r="D118" s="11"/>
      <c r="E118" s="1">
        <f t="shared" si="1"/>
        <v>0</v>
      </c>
    </row>
    <row r="119" spans="1:5" ht="22.5">
      <c r="A119" s="1"/>
      <c r="B119" s="5" t="s">
        <v>327</v>
      </c>
      <c r="C119" s="12"/>
      <c r="D119" s="11"/>
      <c r="E119" s="1">
        <f t="shared" si="1"/>
        <v>0</v>
      </c>
    </row>
    <row r="120" spans="1:5" ht="22.5">
      <c r="A120" s="1"/>
      <c r="B120" s="5" t="s">
        <v>328</v>
      </c>
      <c r="C120" s="12"/>
      <c r="D120" s="11"/>
      <c r="E120" s="1">
        <f t="shared" si="1"/>
        <v>0</v>
      </c>
    </row>
    <row r="121" spans="1:5" ht="22.5">
      <c r="A121" s="20"/>
      <c r="B121" s="5" t="s">
        <v>329</v>
      </c>
      <c r="C121" s="12"/>
      <c r="D121" s="11"/>
      <c r="E121" s="1">
        <f t="shared" si="1"/>
        <v>0</v>
      </c>
    </row>
    <row r="122" spans="1:5" ht="22.5">
      <c r="A122" s="23"/>
      <c r="B122" s="5" t="s">
        <v>330</v>
      </c>
      <c r="C122" s="12"/>
      <c r="D122" s="11"/>
      <c r="E122" s="1">
        <f t="shared" si="1"/>
        <v>0</v>
      </c>
    </row>
    <row r="123" spans="1:5" ht="22.5">
      <c r="A123" s="23"/>
      <c r="B123" s="5" t="s">
        <v>331</v>
      </c>
      <c r="C123" s="12"/>
      <c r="D123" s="11"/>
      <c r="E123" s="1">
        <f t="shared" si="1"/>
        <v>0</v>
      </c>
    </row>
    <row r="124" spans="1:5" ht="22.5">
      <c r="A124" s="23"/>
      <c r="B124" s="5" t="s">
        <v>332</v>
      </c>
      <c r="C124" s="13"/>
      <c r="D124" s="11"/>
      <c r="E124" s="1">
        <f t="shared" si="1"/>
        <v>0</v>
      </c>
    </row>
    <row r="125" spans="1:5" ht="18">
      <c r="A125" s="23"/>
      <c r="B125" s="15" t="s">
        <v>26</v>
      </c>
      <c r="C125" s="23"/>
      <c r="D125" s="1" t="str">
        <f>IF(SUM(E108:E124)&gt;=62,"PASS","FAIL")</f>
        <v>FAIL</v>
      </c>
      <c r="E125" s="20">
        <f>SUM(E108:E124)</f>
        <v>0</v>
      </c>
    </row>
    <row r="126" spans="1:5" ht="12.75">
      <c r="A126" s="23"/>
      <c r="B126" s="3" t="s">
        <v>43</v>
      </c>
      <c r="C126" s="5"/>
      <c r="D126" s="5"/>
      <c r="E126" s="23"/>
    </row>
    <row r="127" spans="1:5" ht="22.5">
      <c r="A127" s="23" t="s">
        <v>14</v>
      </c>
      <c r="B127" s="5" t="s">
        <v>89</v>
      </c>
      <c r="C127" s="12"/>
      <c r="D127" s="11"/>
      <c r="E127" s="1">
        <f>IF(D127="Y",1,0)</f>
        <v>0</v>
      </c>
    </row>
    <row r="128" spans="1:5" ht="22.5">
      <c r="A128" s="23" t="s">
        <v>14</v>
      </c>
      <c r="B128" s="5" t="s">
        <v>90</v>
      </c>
      <c r="C128" s="12"/>
      <c r="D128" s="11"/>
      <c r="E128" s="1">
        <f>IF(D128="Y",1,0)</f>
        <v>0</v>
      </c>
    </row>
    <row r="129" spans="1:5" ht="12.75">
      <c r="A129" s="23" t="s">
        <v>14</v>
      </c>
      <c r="B129" s="5" t="s">
        <v>91</v>
      </c>
      <c r="C129" s="12"/>
      <c r="D129" s="11"/>
      <c r="E129" s="1">
        <f>IF(D129="Y",1,0)</f>
        <v>0</v>
      </c>
    </row>
    <row r="130" spans="1:5" ht="22.5">
      <c r="A130" s="23" t="s">
        <v>14</v>
      </c>
      <c r="B130" s="5" t="s">
        <v>92</v>
      </c>
      <c r="C130" s="12"/>
      <c r="D130" s="11"/>
      <c r="E130" s="1">
        <f>IF(D130="Y",1,0)</f>
        <v>0</v>
      </c>
    </row>
    <row r="131" spans="1:5" ht="22.5">
      <c r="A131" s="23" t="s">
        <v>14</v>
      </c>
      <c r="B131" s="5" t="s">
        <v>93</v>
      </c>
      <c r="C131" s="13"/>
      <c r="D131" s="11"/>
      <c r="E131" s="1">
        <f>IF(D131="Y",1,0)</f>
        <v>0</v>
      </c>
    </row>
    <row r="132" spans="1:5" ht="18">
      <c r="A132" s="23"/>
      <c r="B132" s="15" t="s">
        <v>25</v>
      </c>
      <c r="C132" s="23"/>
      <c r="D132" s="1" t="str">
        <f>IF(SUM(E127:E131)&gt;=5,"PASS","FAIL")</f>
        <v>FAIL</v>
      </c>
      <c r="E132" s="20">
        <f>SUM(E127:E131)</f>
        <v>0</v>
      </c>
    </row>
  </sheetData>
  <sheetProtection sheet="1" objects="1" scenarios="1"/>
  <mergeCells count="1">
    <mergeCell ref="A57:E57"/>
  </mergeCells>
  <dataValidations count="1">
    <dataValidation errorStyle="warning" type="list" allowBlank="1" showDropDown="1" showInputMessage="1" showErrorMessage="1" errorTitle="Input Error" error="You must enter either Y (for YES) or N (for No)." sqref="D127:D130 D60:D62 D65:D67 D70:D77 D80:D84 D87:D90 D93:D96 D99:D105 D108:D124">
      <formula1>"Y,y,N,n"</formula1>
    </dataValidation>
  </dataValidation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57:E129"/>
  <sheetViews>
    <sheetView workbookViewId="0" topLeftCell="A1">
      <selection activeCell="A1" sqref="A1"/>
    </sheetView>
  </sheetViews>
  <sheetFormatPr defaultColWidth="9.140625" defaultRowHeight="12.75"/>
  <cols>
    <col min="1" max="1" width="2.57421875" style="0" bestFit="1" customWidth="1"/>
    <col min="2" max="2" width="53.421875" style="0" customWidth="1"/>
    <col min="3" max="3" width="2.00390625" style="0" customWidth="1"/>
    <col min="4" max="4" width="20.57421875" style="0" bestFit="1" customWidth="1"/>
    <col min="5" max="5" width="9.28125" style="0" customWidth="1"/>
    <col min="9" max="9" width="14.57421875" style="0" customWidth="1"/>
  </cols>
  <sheetData>
    <row r="57" spans="1:5" ht="15.75">
      <c r="A57" s="40" t="s">
        <v>52</v>
      </c>
      <c r="B57" s="43"/>
      <c r="C57" s="43"/>
      <c r="D57" s="43"/>
      <c r="E57" s="44"/>
    </row>
    <row r="58" spans="1:5" ht="12.75">
      <c r="A58" s="1"/>
      <c r="B58" s="23"/>
      <c r="C58" s="30"/>
      <c r="D58" s="1" t="s">
        <v>13</v>
      </c>
      <c r="E58" s="23"/>
    </row>
    <row r="59" spans="1:5" ht="12.75">
      <c r="A59" s="1"/>
      <c r="B59" s="3" t="s">
        <v>31</v>
      </c>
      <c r="C59" s="28"/>
      <c r="D59" s="24"/>
      <c r="E59" s="24"/>
    </row>
    <row r="60" spans="1:5" ht="22.5">
      <c r="A60" s="1" t="s">
        <v>14</v>
      </c>
      <c r="B60" s="5" t="s">
        <v>333</v>
      </c>
      <c r="C60" s="28"/>
      <c r="D60" s="11"/>
      <c r="E60" s="1">
        <f>IF(D60="Y",3,0)</f>
        <v>0</v>
      </c>
    </row>
    <row r="61" spans="1:5" ht="12.75">
      <c r="A61" s="1"/>
      <c r="B61" s="5" t="s">
        <v>334</v>
      </c>
      <c r="C61" s="28"/>
      <c r="D61" s="11"/>
      <c r="E61" s="1">
        <f>IF(D61="Y",1,0)</f>
        <v>0</v>
      </c>
    </row>
    <row r="62" spans="1:5" ht="12.75">
      <c r="A62" s="1"/>
      <c r="B62" s="5" t="s">
        <v>335</v>
      </c>
      <c r="C62" s="28"/>
      <c r="D62" s="11"/>
      <c r="E62" s="1">
        <f>IF(D62="Y",1,0)</f>
        <v>0</v>
      </c>
    </row>
    <row r="63" spans="1:5" ht="22.5">
      <c r="A63" s="1"/>
      <c r="B63" s="5" t="s">
        <v>336</v>
      </c>
      <c r="C63" s="28"/>
      <c r="D63" s="11"/>
      <c r="E63" s="1">
        <f>IF(D63="Y",1,0)</f>
        <v>0</v>
      </c>
    </row>
    <row r="64" spans="1:5" ht="18">
      <c r="A64" s="1"/>
      <c r="B64" s="15" t="s">
        <v>24</v>
      </c>
      <c r="C64" s="29"/>
      <c r="D64" s="1" t="str">
        <f>IF(SUM(E60:E63)&gt;=4,"PASS","FAIL")</f>
        <v>FAIL</v>
      </c>
      <c r="E64" s="20">
        <f>SUM(E60:E63)</f>
        <v>0</v>
      </c>
    </row>
    <row r="65" spans="1:5" ht="12.75">
      <c r="A65" s="1"/>
      <c r="B65" s="3" t="s">
        <v>34</v>
      </c>
      <c r="C65" s="28"/>
      <c r="D65" s="25"/>
      <c r="E65" s="25"/>
    </row>
    <row r="66" spans="1:5" ht="22.5">
      <c r="A66" s="1" t="s">
        <v>14</v>
      </c>
      <c r="B66" s="5" t="s">
        <v>45</v>
      </c>
      <c r="C66" s="28"/>
      <c r="D66" s="11"/>
      <c r="E66" s="1">
        <f>IF(D66="Y",2,0)</f>
        <v>0</v>
      </c>
    </row>
    <row r="67" spans="1:5" ht="22.5">
      <c r="A67" s="1"/>
      <c r="B67" s="5" t="s">
        <v>46</v>
      </c>
      <c r="C67" s="28"/>
      <c r="D67" s="11"/>
      <c r="E67" s="1">
        <f>IF(D67="Y",1,0)</f>
        <v>0</v>
      </c>
    </row>
    <row r="68" spans="1:5" ht="22.5">
      <c r="A68" s="1"/>
      <c r="B68" s="5" t="s">
        <v>138</v>
      </c>
      <c r="C68" s="28"/>
      <c r="D68" s="11"/>
      <c r="E68" s="1">
        <f>IF(D68="Y",1,0)</f>
        <v>0</v>
      </c>
    </row>
    <row r="69" spans="1:5" ht="18">
      <c r="A69" s="1"/>
      <c r="B69" s="15" t="s">
        <v>24</v>
      </c>
      <c r="C69" s="29"/>
      <c r="D69" s="1" t="str">
        <f>IF(SUM(E66:E68)&gt;=3,"PASS","FAIL")</f>
        <v>FAIL</v>
      </c>
      <c r="E69" s="20">
        <f>SUM(E66:E68)</f>
        <v>0</v>
      </c>
    </row>
    <row r="70" spans="1:5" ht="12.75">
      <c r="A70" s="1"/>
      <c r="B70" s="3" t="s">
        <v>37</v>
      </c>
      <c r="C70" s="28"/>
      <c r="D70" s="23"/>
      <c r="E70" s="23"/>
    </row>
    <row r="71" spans="1:5" ht="22.5">
      <c r="A71" s="1" t="s">
        <v>14</v>
      </c>
      <c r="B71" s="5" t="s">
        <v>139</v>
      </c>
      <c r="C71" s="28"/>
      <c r="D71" s="11"/>
      <c r="E71" s="1">
        <f>IF(D71="Y",4,0)</f>
        <v>0</v>
      </c>
    </row>
    <row r="72" spans="1:5" ht="22.5">
      <c r="A72" s="1" t="s">
        <v>14</v>
      </c>
      <c r="B72" s="5" t="s">
        <v>140</v>
      </c>
      <c r="C72" s="28"/>
      <c r="D72" s="11"/>
      <c r="E72" s="1">
        <f>IF(D72="Y",4,0)</f>
        <v>0</v>
      </c>
    </row>
    <row r="73" spans="1:5" ht="22.5">
      <c r="A73" s="1" t="s">
        <v>14</v>
      </c>
      <c r="B73" s="5" t="s">
        <v>141</v>
      </c>
      <c r="C73" s="28"/>
      <c r="D73" s="11"/>
      <c r="E73" s="1">
        <f>IF(D73="Y",4,0)</f>
        <v>0</v>
      </c>
    </row>
    <row r="74" spans="1:5" ht="12.75">
      <c r="A74" s="1" t="s">
        <v>14</v>
      </c>
      <c r="B74" s="5" t="s">
        <v>142</v>
      </c>
      <c r="C74" s="28"/>
      <c r="D74" s="11"/>
      <c r="E74" s="1">
        <f>IF(D74="Y",4,0)</f>
        <v>0</v>
      </c>
    </row>
    <row r="75" spans="1:5" ht="22.5">
      <c r="A75" s="1" t="s">
        <v>14</v>
      </c>
      <c r="B75" s="5" t="s">
        <v>143</v>
      </c>
      <c r="C75" s="28"/>
      <c r="D75" s="11"/>
      <c r="E75" s="1">
        <f>IF(D75="Y",4,0)</f>
        <v>0</v>
      </c>
    </row>
    <row r="76" spans="1:5" ht="12.75">
      <c r="A76" s="1"/>
      <c r="B76" s="5" t="s">
        <v>144</v>
      </c>
      <c r="C76" s="28"/>
      <c r="D76" s="11"/>
      <c r="E76" s="1">
        <f>IF(D76="Y",1,0)</f>
        <v>0</v>
      </c>
    </row>
    <row r="77" spans="1:5" ht="12.75">
      <c r="A77" s="1"/>
      <c r="B77" s="5" t="s">
        <v>145</v>
      </c>
      <c r="C77" s="28"/>
      <c r="D77" s="11"/>
      <c r="E77" s="1">
        <f>IF(D77="Y",1,0)</f>
        <v>0</v>
      </c>
    </row>
    <row r="78" spans="2:5" ht="22.5">
      <c r="B78" s="5" t="s">
        <v>146</v>
      </c>
      <c r="C78" s="28"/>
      <c r="D78" s="11"/>
      <c r="E78" s="1">
        <f>IF(D78="Y",1,0)</f>
        <v>0</v>
      </c>
    </row>
    <row r="79" spans="2:5" ht="22.5">
      <c r="B79" s="5" t="s">
        <v>147</v>
      </c>
      <c r="C79" s="28"/>
      <c r="D79" s="11"/>
      <c r="E79" s="1">
        <f>IF(D79="Y",1,0)</f>
        <v>0</v>
      </c>
    </row>
    <row r="80" spans="1:5" ht="18">
      <c r="A80" s="1"/>
      <c r="B80" s="15" t="s">
        <v>24</v>
      </c>
      <c r="C80" s="29"/>
      <c r="D80" s="1" t="str">
        <f>IF(SUM(E71:E79)&gt;=21,"PASS","FAIL")</f>
        <v>FAIL</v>
      </c>
      <c r="E80" s="20">
        <f>SUM(E71:E79)</f>
        <v>0</v>
      </c>
    </row>
    <row r="81" spans="1:5" ht="12.75">
      <c r="A81" s="1"/>
      <c r="B81" s="3" t="s">
        <v>38</v>
      </c>
      <c r="C81" s="28"/>
      <c r="D81" s="25"/>
      <c r="E81" s="25"/>
    </row>
    <row r="82" spans="1:5" ht="22.5">
      <c r="A82" s="1" t="s">
        <v>14</v>
      </c>
      <c r="B82" s="5" t="s">
        <v>149</v>
      </c>
      <c r="C82" s="28"/>
      <c r="D82" s="11"/>
      <c r="E82" s="1">
        <f>IF(D82="Y",3,0)</f>
        <v>0</v>
      </c>
    </row>
    <row r="83" spans="1:5" ht="22.5">
      <c r="A83" s="1" t="s">
        <v>14</v>
      </c>
      <c r="B83" s="5" t="s">
        <v>150</v>
      </c>
      <c r="C83" s="28"/>
      <c r="D83" s="11"/>
      <c r="E83" s="1">
        <f>IF(D83="Y",3,0)</f>
        <v>0</v>
      </c>
    </row>
    <row r="84" spans="1:5" ht="22.5">
      <c r="A84" s="1"/>
      <c r="B84" s="5" t="s">
        <v>148</v>
      </c>
      <c r="C84" s="28"/>
      <c r="D84" s="11"/>
      <c r="E84" s="1">
        <f>IF(D84="Y",1,0)</f>
        <v>0</v>
      </c>
    </row>
    <row r="85" spans="1:5" ht="22.5">
      <c r="A85" s="1"/>
      <c r="B85" s="5" t="s">
        <v>151</v>
      </c>
      <c r="C85" s="28"/>
      <c r="D85" s="11"/>
      <c r="E85" s="1">
        <f>IF(D85="Y",1,0)</f>
        <v>0</v>
      </c>
    </row>
    <row r="86" spans="2:5" ht="33.75">
      <c r="B86" s="5" t="s">
        <v>152</v>
      </c>
      <c r="C86" s="28"/>
      <c r="D86" s="11"/>
      <c r="E86" s="1">
        <f>IF(D86="Y",1,0)</f>
        <v>0</v>
      </c>
    </row>
    <row r="87" spans="1:5" ht="18">
      <c r="A87" s="1"/>
      <c r="B87" s="15" t="s">
        <v>24</v>
      </c>
      <c r="C87" s="29"/>
      <c r="D87" s="1" t="str">
        <f>IF(SUM(E82:E86)&gt;=7,"PASS","FAIL")</f>
        <v>FAIL</v>
      </c>
      <c r="E87" s="20">
        <f>SUM(E82:E86)</f>
        <v>0</v>
      </c>
    </row>
    <row r="88" spans="1:5" ht="12.75">
      <c r="A88" s="1"/>
      <c r="B88" s="3" t="s">
        <v>39</v>
      </c>
      <c r="C88" s="28"/>
      <c r="D88" s="25"/>
      <c r="E88" s="25"/>
    </row>
    <row r="89" spans="1:5" ht="12.75">
      <c r="A89" s="1" t="s">
        <v>14</v>
      </c>
      <c r="B89" s="5" t="s">
        <v>153</v>
      </c>
      <c r="C89" s="28"/>
      <c r="D89" s="11"/>
      <c r="E89" s="1">
        <f>IF(D89="Y",3,0)</f>
        <v>0</v>
      </c>
    </row>
    <row r="90" spans="1:5" ht="12.75">
      <c r="A90" s="1" t="s">
        <v>14</v>
      </c>
      <c r="B90" s="5" t="s">
        <v>154</v>
      </c>
      <c r="C90" s="28"/>
      <c r="D90" s="11"/>
      <c r="E90" s="1">
        <f>IF(D90="Y",3,0)</f>
        <v>0</v>
      </c>
    </row>
    <row r="91" spans="1:5" ht="12.75">
      <c r="A91" s="1" t="s">
        <v>14</v>
      </c>
      <c r="B91" s="5" t="s">
        <v>155</v>
      </c>
      <c r="C91" s="28"/>
      <c r="D91" s="11"/>
      <c r="E91" s="1">
        <f>IF(D91="Y",3,0)</f>
        <v>0</v>
      </c>
    </row>
    <row r="92" spans="1:5" ht="22.5">
      <c r="A92" s="1" t="s">
        <v>14</v>
      </c>
      <c r="B92" s="5" t="s">
        <v>156</v>
      </c>
      <c r="C92" s="28"/>
      <c r="D92" s="11"/>
      <c r="E92" s="1">
        <f>IF(D92="Y",3,0)</f>
        <v>0</v>
      </c>
    </row>
    <row r="93" spans="1:5" ht="22.5">
      <c r="A93" s="1" t="s">
        <v>14</v>
      </c>
      <c r="B93" s="5" t="s">
        <v>157</v>
      </c>
      <c r="C93" s="28"/>
      <c r="D93" s="11"/>
      <c r="E93" s="1">
        <f>IF(D93="Y",3,0)</f>
        <v>0</v>
      </c>
    </row>
    <row r="94" spans="2:5" ht="12.75">
      <c r="B94" s="5" t="s">
        <v>158</v>
      </c>
      <c r="C94" s="28"/>
      <c r="D94" s="11"/>
      <c r="E94" s="1">
        <f>IF(D94="Y",1,0)</f>
        <v>0</v>
      </c>
    </row>
    <row r="95" spans="2:5" ht="22.5">
      <c r="B95" s="5" t="s">
        <v>159</v>
      </c>
      <c r="C95" s="28"/>
      <c r="D95" s="11"/>
      <c r="E95" s="1">
        <f>IF(D95="Y",1,0)</f>
        <v>0</v>
      </c>
    </row>
    <row r="96" spans="2:5" ht="12.75">
      <c r="B96" s="5" t="s">
        <v>160</v>
      </c>
      <c r="C96" s="28"/>
      <c r="D96" s="11"/>
      <c r="E96" s="1">
        <f>IF(D96="Y",1,0)</f>
        <v>0</v>
      </c>
    </row>
    <row r="97" spans="1:5" ht="18">
      <c r="A97" s="1"/>
      <c r="B97" s="15" t="s">
        <v>24</v>
      </c>
      <c r="C97" s="29"/>
      <c r="D97" s="1" t="str">
        <f>IF(SUM(E89:E96)&gt;=16,"PASS","FAIL")</f>
        <v>FAIL</v>
      </c>
      <c r="E97" s="20">
        <f>SUM(E89:E96)</f>
        <v>0</v>
      </c>
    </row>
    <row r="98" spans="1:5" ht="12.75">
      <c r="A98" s="1"/>
      <c r="B98" s="3" t="s">
        <v>40</v>
      </c>
      <c r="C98" s="28"/>
      <c r="D98" s="24"/>
      <c r="E98" s="24"/>
    </row>
    <row r="99" spans="1:5" ht="22.5">
      <c r="A99" s="1" t="s">
        <v>14</v>
      </c>
      <c r="B99" s="5" t="s">
        <v>163</v>
      </c>
      <c r="C99" s="28"/>
      <c r="D99" s="11"/>
      <c r="E99" s="1">
        <f>IF(D99="Y",2,0)</f>
        <v>0</v>
      </c>
    </row>
    <row r="100" spans="1:5" ht="22.5">
      <c r="A100" s="1" t="s">
        <v>14</v>
      </c>
      <c r="B100" s="5" t="s">
        <v>161</v>
      </c>
      <c r="C100" s="28"/>
      <c r="D100" s="11"/>
      <c r="E100" s="1">
        <f>IF(D100="Y",2,0)</f>
        <v>0</v>
      </c>
    </row>
    <row r="101" spans="1:5" ht="22.5">
      <c r="A101" s="1"/>
      <c r="B101" s="5" t="s">
        <v>162</v>
      </c>
      <c r="C101" s="28"/>
      <c r="D101" s="11"/>
      <c r="E101" s="1">
        <f>IF(D101="Y",1,0)</f>
        <v>0</v>
      </c>
    </row>
    <row r="102" spans="1:5" ht="22.5">
      <c r="A102" s="1"/>
      <c r="B102" s="5" t="s">
        <v>164</v>
      </c>
      <c r="C102" s="28"/>
      <c r="D102" s="11"/>
      <c r="E102" s="1">
        <f>IF(D102="Y",1,0)</f>
        <v>0</v>
      </c>
    </row>
    <row r="103" spans="1:5" ht="18">
      <c r="A103" s="1"/>
      <c r="B103" s="15" t="s">
        <v>24</v>
      </c>
      <c r="C103" s="29"/>
      <c r="D103" s="1" t="str">
        <f>IF(SUM(E99:E102)&gt;=5,"PASS","FAIL")</f>
        <v>FAIL</v>
      </c>
      <c r="E103" s="20">
        <f>SUM(E99:E102)</f>
        <v>0</v>
      </c>
    </row>
    <row r="104" spans="1:5" ht="12.75">
      <c r="A104" s="1"/>
      <c r="B104" s="3" t="s">
        <v>41</v>
      </c>
      <c r="C104" s="28"/>
      <c r="D104" s="25"/>
      <c r="E104" s="25"/>
    </row>
    <row r="105" spans="1:5" ht="22.5">
      <c r="A105" s="1" t="s">
        <v>14</v>
      </c>
      <c r="B105" s="5" t="s">
        <v>165</v>
      </c>
      <c r="C105" s="28"/>
      <c r="D105" s="11"/>
      <c r="E105" s="1">
        <f>IF(D105="Y",4,0)</f>
        <v>0</v>
      </c>
    </row>
    <row r="106" spans="1:5" ht="22.5">
      <c r="A106" s="1" t="s">
        <v>14</v>
      </c>
      <c r="B106" s="5" t="s">
        <v>166</v>
      </c>
      <c r="C106" s="28"/>
      <c r="D106" s="11"/>
      <c r="E106" s="1">
        <f>IF(D106="Y",4,0)</f>
        <v>0</v>
      </c>
    </row>
    <row r="107" spans="1:5" ht="22.5">
      <c r="A107" s="1" t="s">
        <v>14</v>
      </c>
      <c r="B107" s="5" t="s">
        <v>167</v>
      </c>
      <c r="C107" s="28"/>
      <c r="D107" s="11"/>
      <c r="E107" s="1">
        <f>IF(D107="Y",4,0)</f>
        <v>0</v>
      </c>
    </row>
    <row r="108" spans="1:5" ht="22.5">
      <c r="A108" s="1"/>
      <c r="B108" s="5" t="s">
        <v>168</v>
      </c>
      <c r="C108" s="28"/>
      <c r="D108" s="11"/>
      <c r="E108" s="1">
        <f>IF(D108="Y",1,0)</f>
        <v>0</v>
      </c>
    </row>
    <row r="109" spans="1:5" ht="22.5">
      <c r="A109" s="1"/>
      <c r="B109" s="5" t="s">
        <v>169</v>
      </c>
      <c r="C109" s="28"/>
      <c r="D109" s="11"/>
      <c r="E109" s="1">
        <f>IF(D109="Y",1,0)</f>
        <v>0</v>
      </c>
    </row>
    <row r="110" spans="1:5" ht="22.5">
      <c r="A110" s="1"/>
      <c r="B110" s="5" t="s">
        <v>170</v>
      </c>
      <c r="C110" s="28"/>
      <c r="D110" s="11"/>
      <c r="E110" s="1">
        <f>IF(D110="Y",1,0)</f>
        <v>0</v>
      </c>
    </row>
    <row r="111" spans="2:5" ht="22.5">
      <c r="B111" s="5" t="s">
        <v>171</v>
      </c>
      <c r="C111" s="28"/>
      <c r="D111" s="11"/>
      <c r="E111" s="1">
        <f>IF(D111="Y",1,0)</f>
        <v>0</v>
      </c>
    </row>
    <row r="112" spans="1:5" ht="18">
      <c r="A112" s="1"/>
      <c r="B112" s="15" t="s">
        <v>24</v>
      </c>
      <c r="C112" s="29"/>
      <c r="D112" s="1" t="str">
        <f>IF(SUM(E105:E111)&gt;=13,"PASS","FAIL")</f>
        <v>FAIL</v>
      </c>
      <c r="E112" s="20">
        <f>SUM(E105:E111)</f>
        <v>0</v>
      </c>
    </row>
    <row r="113" spans="1:5" ht="12.75">
      <c r="A113" s="1"/>
      <c r="B113" s="3" t="s">
        <v>42</v>
      </c>
      <c r="C113" s="28"/>
      <c r="D113" s="22"/>
      <c r="E113" s="22"/>
    </row>
    <row r="114" spans="1:5" ht="22.5">
      <c r="A114" s="1" t="s">
        <v>14</v>
      </c>
      <c r="B114" s="5" t="s">
        <v>172</v>
      </c>
      <c r="C114" s="28"/>
      <c r="D114" s="11"/>
      <c r="E114" s="1">
        <f>IF(D114="Y",4,0)</f>
        <v>0</v>
      </c>
    </row>
    <row r="115" spans="1:5" ht="33.75">
      <c r="A115" s="1" t="s">
        <v>14</v>
      </c>
      <c r="B115" s="5" t="s">
        <v>106</v>
      </c>
      <c r="C115" s="28"/>
      <c r="D115" s="11"/>
      <c r="E115" s="1">
        <f>IF(D115="Y",4,0)</f>
        <v>0</v>
      </c>
    </row>
    <row r="116" spans="1:5" ht="22.5">
      <c r="A116" s="1" t="s">
        <v>14</v>
      </c>
      <c r="B116" s="5" t="s">
        <v>107</v>
      </c>
      <c r="C116" s="28"/>
      <c r="D116" s="11"/>
      <c r="E116" s="1">
        <f>IF(D116="Y",4,0)</f>
        <v>0</v>
      </c>
    </row>
    <row r="117" spans="1:5" ht="33.75">
      <c r="A117" s="1"/>
      <c r="B117" s="5" t="s">
        <v>108</v>
      </c>
      <c r="C117" s="28"/>
      <c r="D117" s="11"/>
      <c r="E117" s="1">
        <f>IF(D117="Y",1,0)</f>
        <v>0</v>
      </c>
    </row>
    <row r="118" spans="1:5" ht="22.5">
      <c r="A118" s="1"/>
      <c r="B118" s="5" t="s">
        <v>109</v>
      </c>
      <c r="C118" s="28"/>
      <c r="D118" s="11"/>
      <c r="E118" s="1">
        <f>IF(D118="Y",1,0)</f>
        <v>0</v>
      </c>
    </row>
    <row r="119" spans="1:5" ht="22.5">
      <c r="A119" s="1"/>
      <c r="B119" s="5" t="s">
        <v>110</v>
      </c>
      <c r="C119" s="28"/>
      <c r="D119" s="11"/>
      <c r="E119" s="1">
        <f>IF(D119="Y",1,0)</f>
        <v>0</v>
      </c>
    </row>
    <row r="120" spans="1:5" ht="22.5">
      <c r="A120" s="1"/>
      <c r="B120" s="5" t="s">
        <v>111</v>
      </c>
      <c r="C120" s="28"/>
      <c r="D120" s="11"/>
      <c r="E120" s="1">
        <f>IF(D120="Y",1,0)</f>
        <v>0</v>
      </c>
    </row>
    <row r="121" spans="1:5" ht="33.75">
      <c r="A121" s="1"/>
      <c r="B121" s="5" t="s">
        <v>112</v>
      </c>
      <c r="C121" s="28"/>
      <c r="D121" s="11"/>
      <c r="E121" s="1">
        <f>IF(D121="Y",1,0)</f>
        <v>0</v>
      </c>
    </row>
    <row r="122" spans="1:5" ht="18">
      <c r="A122" s="1"/>
      <c r="B122" s="15" t="s">
        <v>24</v>
      </c>
      <c r="C122" s="29"/>
      <c r="D122" s="1" t="str">
        <f>IF(SUM(E114:E121)&gt;=14,"PASS","FAIL")</f>
        <v>FAIL</v>
      </c>
      <c r="E122" s="20">
        <f>SUM(E114:E121)</f>
        <v>0</v>
      </c>
    </row>
    <row r="123" spans="1:5" ht="12.75">
      <c r="A123" s="1"/>
      <c r="B123" s="3" t="s">
        <v>43</v>
      </c>
      <c r="C123" s="28"/>
      <c r="D123" s="23"/>
      <c r="E123" s="23"/>
    </row>
    <row r="124" spans="1:5" ht="22.5">
      <c r="A124" s="1" t="s">
        <v>14</v>
      </c>
      <c r="B124" s="5" t="s">
        <v>47</v>
      </c>
      <c r="C124" s="28"/>
      <c r="D124" s="11"/>
      <c r="E124" s="1">
        <f>IF(D124="Y",1,0)</f>
        <v>0</v>
      </c>
    </row>
    <row r="125" spans="1:5" ht="22.5">
      <c r="A125" s="1" t="s">
        <v>14</v>
      </c>
      <c r="B125" s="5" t="s">
        <v>48</v>
      </c>
      <c r="C125" s="28"/>
      <c r="D125" s="11"/>
      <c r="E125" s="1">
        <f>IF(D125="Y",1,0)</f>
        <v>0</v>
      </c>
    </row>
    <row r="126" spans="1:5" ht="12.75">
      <c r="A126" s="1" t="s">
        <v>14</v>
      </c>
      <c r="B126" s="5" t="s">
        <v>49</v>
      </c>
      <c r="C126" s="28"/>
      <c r="D126" s="11"/>
      <c r="E126" s="1">
        <f>IF(D126="Y",1,0)</f>
        <v>0</v>
      </c>
    </row>
    <row r="127" spans="1:5" ht="22.5">
      <c r="A127" s="1" t="s">
        <v>14</v>
      </c>
      <c r="B127" s="21" t="s">
        <v>50</v>
      </c>
      <c r="C127" s="31"/>
      <c r="D127" s="11"/>
      <c r="E127" s="1">
        <f>IF(D127="Y",1,0)</f>
        <v>0</v>
      </c>
    </row>
    <row r="128" spans="1:5" ht="22.5">
      <c r="A128" s="1" t="s">
        <v>14</v>
      </c>
      <c r="B128" s="21" t="s">
        <v>51</v>
      </c>
      <c r="C128" s="31"/>
      <c r="D128" s="11"/>
      <c r="E128" s="1">
        <f>IF(D128="Y",1,0)</f>
        <v>0</v>
      </c>
    </row>
    <row r="129" spans="1:5" ht="18">
      <c r="A129" s="1"/>
      <c r="B129" s="15" t="s">
        <v>25</v>
      </c>
      <c r="C129" s="29"/>
      <c r="D129" s="1" t="str">
        <f>IF(SUM(E124:E128)&gt;=5,"PASS","FAIL")</f>
        <v>FAIL</v>
      </c>
      <c r="E129" s="20">
        <f>SUM(E124:E128)</f>
        <v>0</v>
      </c>
    </row>
  </sheetData>
  <sheetProtection sheet="1" objects="1" scenarios="1"/>
  <mergeCells count="1">
    <mergeCell ref="A57:E57"/>
  </mergeCells>
  <dataValidations count="1">
    <dataValidation errorStyle="warning" type="list" allowBlank="1" showDropDown="1" showInputMessage="1" showErrorMessage="1" errorTitle="Input Error" error="You must enter either Y (for YES) or N (for No)." sqref="D124:D127 D66:D68 D82:D86 D99:D102 D60:D63 D89:D96 D114:D121 D105:D111 D71:D79">
      <formula1>"Y,y,N,n"</formula1>
    </dataValidation>
  </dataValidation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Change Management Self Assessment</dc:title>
  <dc:subject/>
  <dc:creator>AGarvey</dc:creator>
  <cp:keywords/>
  <dc:description/>
  <cp:lastModifiedBy>SKent</cp:lastModifiedBy>
  <cp:lastPrinted>2001-09-18T10:37:58Z</cp:lastPrinted>
  <dcterms:created xsi:type="dcterms:W3CDTF">2001-08-15T08:22:35Z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